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DieseArbeitsmappe" autoCompressPictures="0" defaultThemeVersion="124226"/>
  <bookViews>
    <workbookView xWindow="0" yWindow="3165" windowWidth="21000" windowHeight="9195" tabRatio="509"/>
  </bookViews>
  <sheets>
    <sheet name="Anleitung" sheetId="13" r:id="rId1"/>
    <sheet name="Teams" sheetId="1" r:id="rId2"/>
    <sheet name="Vorrunden-Einzelergebnisse" sheetId="2" r:id="rId3"/>
    <sheet name="Vorrunden-Auswertung" sheetId="3" r:id="rId4"/>
    <sheet name="Spielfeld-Runde-Team" sheetId="12" r:id="rId5"/>
    <sheet name="Vorrunde-Spielplan" sheetId="7" r:id="rId6"/>
    <sheet name="Finalspiel-Spielplan" sheetId="9" r:id="rId7"/>
    <sheet name="Finalspiel-Übersicht" sheetId="14" r:id="rId8"/>
    <sheet name="Gruppierungen" sheetId="4" r:id="rId9"/>
    <sheet name="Overview" sheetId="6" r:id="rId10"/>
  </sheets>
  <definedNames>
    <definedName name="_xlnm._FilterDatabase" localSheetId="8">Gruppierungen!$B$1:$G$4496</definedName>
    <definedName name="_xlnm.Print_Area" localSheetId="0">Anleitung!$B$2:$B$90</definedName>
    <definedName name="_xlnm.Print_Area" localSheetId="6">'Finalspiel-Spielplan'!$B$4:$G$612</definedName>
    <definedName name="_xlnm.Print_Area" localSheetId="7">'Finalspiel-Übersicht'!$B$4:$AS$67</definedName>
    <definedName name="_xlnm.Print_Area" localSheetId="4">'Spielfeld-Runde-Team'!$B$4:$O$28</definedName>
    <definedName name="_xlnm.Print_Area" localSheetId="1">Teams!$B$4:$I$37</definedName>
    <definedName name="_xlnm.Print_Area" localSheetId="3">'Vorrunden-Auswertung'!$B$2:$H$29</definedName>
    <definedName name="_xlnm.Print_Area" localSheetId="2">'Vorrunden-Einzelergebnisse'!$C$2:$T$129</definedName>
    <definedName name="_xlnm.Print_Area" localSheetId="5">'Vorrunde-Spielplan'!$G$4:$N$1316</definedName>
    <definedName name="_xlnm.Print_Titles" localSheetId="0">Anleitung!$2:$3</definedName>
    <definedName name="_xlnm.Print_Titles" localSheetId="6">'Finalspiel-Spielplan'!$4:$4</definedName>
    <definedName name="_xlnm.Print_Titles" localSheetId="7">'Finalspiel-Übersicht'!$4:$5</definedName>
    <definedName name="_xlnm.Print_Titles" localSheetId="4">'Spielfeld-Runde-Team'!$4:$10</definedName>
    <definedName name="_xlnm.Print_Titles" localSheetId="3">'Vorrunden-Auswertung'!$1:$7</definedName>
    <definedName name="_xlnm.Print_Titles" localSheetId="2">'Vorrunden-Einzelergebnisse'!$2:$8</definedName>
    <definedName name="_xlnm.Print_Titles" localSheetId="5">'Vorrunde-Spielplan'!$4:$4</definedName>
    <definedName name="MaxFields" localSheetId="9">Overview!$X$2</definedName>
    <definedName name="MaxROunds" localSheetId="9">Overview!$X$4</definedName>
    <definedName name="Teams">Teams!$B$10:$I$25</definedName>
    <definedName name="TeamsCount">Teams!$D$6</definedName>
    <definedName name="Title">Teams!$B$4</definedName>
  </definedNames>
  <calcPr calcId="145621"/>
</workbook>
</file>

<file path=xl/calcChain.xml><?xml version="1.0" encoding="utf-8"?>
<calcChain xmlns="http://schemas.openxmlformats.org/spreadsheetml/2006/main">
  <c r="B18" i="3" l="1"/>
  <c r="B19" i="3"/>
  <c r="B20" i="3"/>
  <c r="B21" i="3"/>
  <c r="B22" i="3"/>
  <c r="B23" i="3"/>
  <c r="G576" i="9" l="1"/>
  <c r="F576" i="9"/>
  <c r="E576" i="9"/>
  <c r="D576" i="9"/>
  <c r="G538" i="9"/>
  <c r="F538" i="9"/>
  <c r="E538" i="9"/>
  <c r="D538" i="9"/>
  <c r="G500" i="9"/>
  <c r="F500" i="9"/>
  <c r="E500" i="9"/>
  <c r="D500" i="9"/>
  <c r="G462" i="9"/>
  <c r="F462" i="9"/>
  <c r="E462" i="9"/>
  <c r="D462" i="9"/>
  <c r="G424" i="9"/>
  <c r="F424" i="9"/>
  <c r="E424" i="9"/>
  <c r="D424" i="9"/>
  <c r="G386" i="9"/>
  <c r="F386" i="9"/>
  <c r="E386" i="9"/>
  <c r="D386" i="9"/>
  <c r="G348" i="9"/>
  <c r="F348" i="9"/>
  <c r="E348" i="9"/>
  <c r="D348" i="9"/>
  <c r="G310" i="9"/>
  <c r="F310" i="9"/>
  <c r="E310" i="9"/>
  <c r="D310" i="9"/>
  <c r="G272" i="9"/>
  <c r="F272" i="9"/>
  <c r="E272" i="9"/>
  <c r="D272" i="9"/>
  <c r="G234" i="9"/>
  <c r="F234" i="9"/>
  <c r="E234" i="9"/>
  <c r="D234" i="9"/>
  <c r="G196" i="9"/>
  <c r="F196" i="9"/>
  <c r="E196" i="9"/>
  <c r="D196" i="9"/>
  <c r="G158" i="9"/>
  <c r="F158" i="9"/>
  <c r="E158" i="9"/>
  <c r="D158" i="9"/>
  <c r="G120" i="9"/>
  <c r="F120" i="9"/>
  <c r="E120" i="9"/>
  <c r="D120" i="9"/>
  <c r="G82" i="9"/>
  <c r="F82" i="9"/>
  <c r="E82" i="9"/>
  <c r="D82" i="9"/>
  <c r="G44" i="9"/>
  <c r="F44" i="9"/>
  <c r="E44" i="9"/>
  <c r="D44" i="9"/>
  <c r="G6" i="9"/>
  <c r="F6" i="9"/>
  <c r="E6" i="9"/>
  <c r="D6" i="9"/>
  <c r="B4" i="14"/>
  <c r="X4" i="14"/>
  <c r="B4" i="12" l="1"/>
  <c r="N22" i="12" l="1"/>
  <c r="N23" i="12"/>
  <c r="N24" i="12"/>
  <c r="N25" i="12"/>
  <c r="T128" i="2" l="1"/>
  <c r="S128" i="2"/>
  <c r="T127" i="2"/>
  <c r="S127" i="2"/>
  <c r="T126" i="2"/>
  <c r="S126" i="2"/>
  <c r="T125" i="2"/>
  <c r="S125" i="2"/>
  <c r="T124" i="2"/>
  <c r="S124" i="2"/>
  <c r="T123" i="2"/>
  <c r="S123" i="2"/>
  <c r="T122" i="2"/>
  <c r="S122" i="2"/>
  <c r="T121" i="2"/>
  <c r="S121" i="2"/>
  <c r="T120" i="2"/>
  <c r="S120" i="2"/>
  <c r="T119" i="2"/>
  <c r="S119" i="2"/>
  <c r="T118" i="2"/>
  <c r="S118" i="2"/>
  <c r="T117" i="2"/>
  <c r="S117" i="2"/>
  <c r="T116" i="2"/>
  <c r="S116" i="2"/>
  <c r="T115" i="2"/>
  <c r="S115" i="2"/>
  <c r="T114" i="2"/>
  <c r="S114" i="2"/>
  <c r="T113" i="2"/>
  <c r="S113" i="2"/>
  <c r="T112" i="2"/>
  <c r="S112" i="2"/>
  <c r="T111" i="2"/>
  <c r="S111" i="2"/>
  <c r="T110" i="2"/>
  <c r="S110" i="2"/>
  <c r="T109" i="2"/>
  <c r="S109" i="2"/>
  <c r="T108" i="2"/>
  <c r="S108" i="2"/>
  <c r="T107" i="2"/>
  <c r="S107" i="2"/>
  <c r="T106" i="2"/>
  <c r="S106" i="2"/>
  <c r="T105" i="2"/>
  <c r="S105" i="2"/>
  <c r="T104" i="2"/>
  <c r="S104" i="2"/>
  <c r="T103" i="2"/>
  <c r="S103" i="2"/>
  <c r="T102" i="2"/>
  <c r="S102" i="2"/>
  <c r="T101" i="2"/>
  <c r="S101" i="2"/>
  <c r="T100" i="2"/>
  <c r="S100" i="2"/>
  <c r="T99" i="2"/>
  <c r="S99" i="2"/>
  <c r="T98" i="2"/>
  <c r="S98" i="2"/>
  <c r="T97" i="2"/>
  <c r="S97" i="2"/>
  <c r="T96" i="2"/>
  <c r="S96" i="2"/>
  <c r="T95" i="2"/>
  <c r="S95" i="2"/>
  <c r="T94" i="2"/>
  <c r="S94" i="2"/>
  <c r="T93" i="2"/>
  <c r="S93" i="2"/>
  <c r="T92" i="2"/>
  <c r="S92" i="2"/>
  <c r="T91" i="2"/>
  <c r="S91" i="2"/>
  <c r="T90" i="2"/>
  <c r="S90" i="2"/>
  <c r="T89" i="2"/>
  <c r="S89" i="2"/>
  <c r="T88" i="2"/>
  <c r="S88" i="2"/>
  <c r="T87" i="2"/>
  <c r="S87" i="2"/>
  <c r="T86" i="2"/>
  <c r="S86" i="2"/>
  <c r="T85" i="2"/>
  <c r="S85" i="2"/>
  <c r="T84" i="2"/>
  <c r="S84" i="2"/>
  <c r="T83" i="2"/>
  <c r="S83" i="2"/>
  <c r="T82" i="2"/>
  <c r="S82" i="2"/>
  <c r="T81" i="2"/>
  <c r="S81" i="2"/>
  <c r="T80" i="2"/>
  <c r="S80" i="2"/>
  <c r="T79" i="2"/>
  <c r="S79" i="2"/>
  <c r="T78" i="2"/>
  <c r="S78" i="2"/>
  <c r="T77" i="2"/>
  <c r="S77" i="2"/>
  <c r="T76" i="2"/>
  <c r="S76" i="2"/>
  <c r="T75" i="2"/>
  <c r="S75" i="2"/>
  <c r="T74" i="2"/>
  <c r="S74" i="2"/>
  <c r="T73" i="2"/>
  <c r="S73" i="2"/>
  <c r="T72" i="2"/>
  <c r="S72" i="2"/>
  <c r="T71" i="2"/>
  <c r="S71" i="2"/>
  <c r="T70" i="2"/>
  <c r="S70" i="2"/>
  <c r="T69" i="2"/>
  <c r="S69" i="2"/>
  <c r="T68" i="2"/>
  <c r="S68" i="2"/>
  <c r="T67" i="2"/>
  <c r="S67" i="2"/>
  <c r="T66" i="2"/>
  <c r="S66" i="2"/>
  <c r="T65" i="2"/>
  <c r="S65" i="2"/>
  <c r="T64" i="2"/>
  <c r="S64" i="2"/>
  <c r="T63" i="2"/>
  <c r="S63" i="2"/>
  <c r="T62" i="2"/>
  <c r="S62" i="2"/>
  <c r="T61" i="2"/>
  <c r="S61" i="2"/>
  <c r="T60" i="2"/>
  <c r="S60" i="2"/>
  <c r="T59" i="2"/>
  <c r="S59" i="2"/>
  <c r="T58" i="2"/>
  <c r="S58" i="2"/>
  <c r="T57" i="2"/>
  <c r="S57" i="2"/>
  <c r="T56" i="2"/>
  <c r="S56" i="2"/>
  <c r="T55" i="2"/>
  <c r="S55" i="2"/>
  <c r="T54" i="2"/>
  <c r="S54" i="2"/>
  <c r="T53" i="2"/>
  <c r="S53" i="2"/>
  <c r="T52" i="2"/>
  <c r="S52" i="2"/>
  <c r="T51" i="2"/>
  <c r="S51" i="2"/>
  <c r="T50" i="2"/>
  <c r="S50" i="2"/>
  <c r="T49" i="2"/>
  <c r="S49" i="2"/>
  <c r="T48" i="2"/>
  <c r="S48" i="2"/>
  <c r="T47" i="2"/>
  <c r="S47" i="2"/>
  <c r="T46" i="2"/>
  <c r="S46" i="2"/>
  <c r="T45" i="2"/>
  <c r="S45" i="2"/>
  <c r="T44" i="2"/>
  <c r="S44" i="2"/>
  <c r="T43" i="2"/>
  <c r="S43" i="2"/>
  <c r="T42" i="2"/>
  <c r="S42" i="2"/>
  <c r="T41" i="2"/>
  <c r="S41" i="2"/>
  <c r="T40" i="2"/>
  <c r="S40" i="2"/>
  <c r="T39" i="2"/>
  <c r="S39" i="2"/>
  <c r="T38" i="2"/>
  <c r="S38" i="2"/>
  <c r="T37" i="2"/>
  <c r="S37" i="2"/>
  <c r="T36" i="2"/>
  <c r="S36" i="2"/>
  <c r="T35" i="2"/>
  <c r="S35" i="2"/>
  <c r="T34" i="2"/>
  <c r="S34" i="2"/>
  <c r="T33" i="2"/>
  <c r="S33" i="2"/>
  <c r="T32" i="2"/>
  <c r="S32" i="2"/>
  <c r="T31" i="2"/>
  <c r="S31" i="2"/>
  <c r="T30" i="2"/>
  <c r="S30" i="2"/>
  <c r="T29" i="2"/>
  <c r="S29" i="2"/>
  <c r="T28" i="2"/>
  <c r="S28" i="2"/>
  <c r="T27" i="2"/>
  <c r="S27" i="2"/>
  <c r="T26" i="2"/>
  <c r="S26" i="2"/>
  <c r="T25" i="2"/>
  <c r="S25" i="2"/>
  <c r="T24" i="2"/>
  <c r="S24" i="2"/>
  <c r="T23" i="2"/>
  <c r="S23" i="2"/>
  <c r="T22" i="2"/>
  <c r="S22" i="2"/>
  <c r="T21" i="2"/>
  <c r="S21" i="2"/>
  <c r="T20" i="2"/>
  <c r="S20" i="2"/>
  <c r="T19" i="2"/>
  <c r="S19" i="2"/>
  <c r="T18" i="2"/>
  <c r="S18" i="2"/>
  <c r="T17" i="2"/>
  <c r="S17" i="2"/>
  <c r="T16" i="2"/>
  <c r="S16" i="2"/>
  <c r="T15" i="2"/>
  <c r="S15" i="2"/>
  <c r="T14" i="2"/>
  <c r="S14" i="2"/>
  <c r="T13" i="2"/>
  <c r="S13" i="2"/>
  <c r="T12" i="2"/>
  <c r="S12" i="2"/>
  <c r="T11" i="2"/>
  <c r="S11" i="2"/>
  <c r="T10" i="2"/>
  <c r="S10" i="2"/>
  <c r="T9" i="2"/>
  <c r="S9" i="2"/>
  <c r="G5" i="7" l="1"/>
  <c r="B4" i="9" l="1"/>
  <c r="G4" i="7"/>
  <c r="B2" i="3"/>
  <c r="C2" i="2"/>
  <c r="B9" i="3"/>
  <c r="N12" i="12" s="1"/>
  <c r="B10" i="3"/>
  <c r="N13" i="12" s="1"/>
  <c r="B11" i="3"/>
  <c r="N14" i="12" s="1"/>
  <c r="B12" i="3"/>
  <c r="N15" i="12" s="1"/>
  <c r="B13" i="3"/>
  <c r="N16" i="12" s="1"/>
  <c r="B14" i="3"/>
  <c r="N17" i="12" s="1"/>
  <c r="B15" i="3"/>
  <c r="N18" i="12" s="1"/>
  <c r="B16" i="3"/>
  <c r="N19" i="12" s="1"/>
  <c r="B17" i="3"/>
  <c r="N20" i="12" s="1"/>
  <c r="N21" i="12"/>
  <c r="B8" i="3"/>
  <c r="N11" i="12" s="1"/>
  <c r="N10" i="2"/>
  <c r="O10" i="2"/>
  <c r="P10" i="2"/>
  <c r="Q10" i="2"/>
  <c r="N11" i="2"/>
  <c r="O11" i="2"/>
  <c r="P11" i="2"/>
  <c r="Q11" i="2"/>
  <c r="N12" i="2"/>
  <c r="O12" i="2"/>
  <c r="P12" i="2"/>
  <c r="Q12" i="2"/>
  <c r="N13" i="2"/>
  <c r="O13" i="2"/>
  <c r="P13" i="2"/>
  <c r="Q13" i="2"/>
  <c r="N14" i="2"/>
  <c r="O14" i="2"/>
  <c r="P14" i="2"/>
  <c r="Q14" i="2"/>
  <c r="N15" i="2"/>
  <c r="O15" i="2"/>
  <c r="P15" i="2"/>
  <c r="Q15" i="2"/>
  <c r="N16" i="2"/>
  <c r="O16" i="2"/>
  <c r="P16" i="2"/>
  <c r="Q16" i="2"/>
  <c r="N17" i="2"/>
  <c r="O17" i="2"/>
  <c r="P17" i="2"/>
  <c r="Q17" i="2"/>
  <c r="N18" i="2"/>
  <c r="O18" i="2"/>
  <c r="P18" i="2"/>
  <c r="Q18" i="2"/>
  <c r="N19" i="2"/>
  <c r="O19" i="2"/>
  <c r="P19" i="2"/>
  <c r="Q19" i="2"/>
  <c r="N20" i="2"/>
  <c r="O20" i="2"/>
  <c r="P20" i="2"/>
  <c r="Q20" i="2"/>
  <c r="N21" i="2"/>
  <c r="O21" i="2"/>
  <c r="P21" i="2"/>
  <c r="Q21" i="2"/>
  <c r="N22" i="2"/>
  <c r="O22" i="2"/>
  <c r="P22" i="2"/>
  <c r="Q22" i="2"/>
  <c r="N23" i="2"/>
  <c r="O23" i="2"/>
  <c r="P23" i="2"/>
  <c r="Q23" i="2"/>
  <c r="N24" i="2"/>
  <c r="O24" i="2"/>
  <c r="P24" i="2"/>
  <c r="Q24" i="2"/>
  <c r="N25" i="2"/>
  <c r="O25" i="2"/>
  <c r="P25" i="2"/>
  <c r="Q25" i="2"/>
  <c r="N26" i="2"/>
  <c r="O26" i="2"/>
  <c r="P26" i="2"/>
  <c r="Q26" i="2"/>
  <c r="N27" i="2"/>
  <c r="O27" i="2"/>
  <c r="P27" i="2"/>
  <c r="Q27" i="2"/>
  <c r="N28" i="2"/>
  <c r="O28" i="2"/>
  <c r="P28" i="2"/>
  <c r="Q28" i="2"/>
  <c r="N29" i="2"/>
  <c r="O29" i="2"/>
  <c r="P29" i="2"/>
  <c r="Q29" i="2"/>
  <c r="N30" i="2"/>
  <c r="O30" i="2"/>
  <c r="P30" i="2"/>
  <c r="Q30" i="2"/>
  <c r="N31" i="2"/>
  <c r="O31" i="2"/>
  <c r="P31" i="2"/>
  <c r="Q31" i="2"/>
  <c r="N32" i="2"/>
  <c r="O32" i="2"/>
  <c r="P32" i="2"/>
  <c r="Q32" i="2"/>
  <c r="N33" i="2"/>
  <c r="O33" i="2"/>
  <c r="P33" i="2"/>
  <c r="Q33" i="2"/>
  <c r="N34" i="2"/>
  <c r="O34" i="2"/>
  <c r="P34" i="2"/>
  <c r="Q34" i="2"/>
  <c r="N35" i="2"/>
  <c r="O35" i="2"/>
  <c r="P35" i="2"/>
  <c r="Q35" i="2"/>
  <c r="N36" i="2"/>
  <c r="O36" i="2"/>
  <c r="P36" i="2"/>
  <c r="Q36" i="2"/>
  <c r="N37" i="2"/>
  <c r="O37" i="2"/>
  <c r="P37" i="2"/>
  <c r="Q37" i="2"/>
  <c r="N38" i="2"/>
  <c r="O38" i="2"/>
  <c r="P38" i="2"/>
  <c r="Q38" i="2"/>
  <c r="N39" i="2"/>
  <c r="O39" i="2"/>
  <c r="P39" i="2"/>
  <c r="Q39" i="2"/>
  <c r="N40" i="2"/>
  <c r="O40" i="2"/>
  <c r="P40" i="2"/>
  <c r="Q40" i="2"/>
  <c r="N41" i="2"/>
  <c r="O41" i="2"/>
  <c r="P41" i="2"/>
  <c r="Q41" i="2"/>
  <c r="N42" i="2"/>
  <c r="O42" i="2"/>
  <c r="P42" i="2"/>
  <c r="Q42" i="2"/>
  <c r="N43" i="2"/>
  <c r="O43" i="2"/>
  <c r="P43" i="2"/>
  <c r="Q43" i="2"/>
  <c r="N44" i="2"/>
  <c r="O44" i="2"/>
  <c r="P44" i="2"/>
  <c r="Q44" i="2"/>
  <c r="N45" i="2"/>
  <c r="O45" i="2"/>
  <c r="P45" i="2"/>
  <c r="Q45" i="2"/>
  <c r="N46" i="2"/>
  <c r="O46" i="2"/>
  <c r="P46" i="2"/>
  <c r="Q46" i="2"/>
  <c r="N47" i="2"/>
  <c r="O47" i="2"/>
  <c r="P47" i="2"/>
  <c r="Q47" i="2"/>
  <c r="N48" i="2"/>
  <c r="O48" i="2"/>
  <c r="P48" i="2"/>
  <c r="Q48" i="2"/>
  <c r="N49" i="2"/>
  <c r="O49" i="2"/>
  <c r="P49" i="2"/>
  <c r="Q49" i="2"/>
  <c r="N50" i="2"/>
  <c r="O50" i="2"/>
  <c r="P50" i="2"/>
  <c r="Q50" i="2"/>
  <c r="N51" i="2"/>
  <c r="O51" i="2"/>
  <c r="P51" i="2"/>
  <c r="Q51" i="2"/>
  <c r="N52" i="2"/>
  <c r="O52" i="2"/>
  <c r="P52" i="2"/>
  <c r="Q52" i="2"/>
  <c r="N53" i="2"/>
  <c r="O53" i="2"/>
  <c r="P53" i="2"/>
  <c r="Q53" i="2"/>
  <c r="N54" i="2"/>
  <c r="O54" i="2"/>
  <c r="P54" i="2"/>
  <c r="Q54" i="2"/>
  <c r="N55" i="2"/>
  <c r="O55" i="2"/>
  <c r="P55" i="2"/>
  <c r="Q55" i="2"/>
  <c r="N56" i="2"/>
  <c r="O56" i="2"/>
  <c r="P56" i="2"/>
  <c r="Q56" i="2"/>
  <c r="N57" i="2"/>
  <c r="O57" i="2"/>
  <c r="P57" i="2"/>
  <c r="Q57" i="2"/>
  <c r="N58" i="2"/>
  <c r="O58" i="2"/>
  <c r="P58" i="2"/>
  <c r="Q58" i="2"/>
  <c r="N59" i="2"/>
  <c r="O59" i="2"/>
  <c r="P59" i="2"/>
  <c r="Q59" i="2"/>
  <c r="N60" i="2"/>
  <c r="O60" i="2"/>
  <c r="P60" i="2"/>
  <c r="Q60" i="2"/>
  <c r="N61" i="2"/>
  <c r="O61" i="2"/>
  <c r="P61" i="2"/>
  <c r="Q61" i="2"/>
  <c r="N62" i="2"/>
  <c r="O62" i="2"/>
  <c r="P62" i="2"/>
  <c r="Q62" i="2"/>
  <c r="N63" i="2"/>
  <c r="O63" i="2"/>
  <c r="P63" i="2"/>
  <c r="Q63" i="2"/>
  <c r="N64" i="2"/>
  <c r="O64" i="2"/>
  <c r="P64" i="2"/>
  <c r="Q64" i="2"/>
  <c r="N65" i="2"/>
  <c r="O65" i="2"/>
  <c r="P65" i="2"/>
  <c r="Q65" i="2"/>
  <c r="N66" i="2"/>
  <c r="O66" i="2"/>
  <c r="P66" i="2"/>
  <c r="Q66" i="2"/>
  <c r="N67" i="2"/>
  <c r="O67" i="2"/>
  <c r="P67" i="2"/>
  <c r="Q67" i="2"/>
  <c r="N68" i="2"/>
  <c r="O68" i="2"/>
  <c r="P68" i="2"/>
  <c r="Q68" i="2"/>
  <c r="N69" i="2"/>
  <c r="O69" i="2"/>
  <c r="P69" i="2"/>
  <c r="Q69" i="2"/>
  <c r="N70" i="2"/>
  <c r="O70" i="2"/>
  <c r="P70" i="2"/>
  <c r="Q70" i="2"/>
  <c r="N71" i="2"/>
  <c r="O71" i="2"/>
  <c r="P71" i="2"/>
  <c r="Q71" i="2"/>
  <c r="N72" i="2"/>
  <c r="O72" i="2"/>
  <c r="P72" i="2"/>
  <c r="Q72" i="2"/>
  <c r="N73" i="2"/>
  <c r="O73" i="2"/>
  <c r="P73" i="2"/>
  <c r="Q73" i="2"/>
  <c r="N74" i="2"/>
  <c r="O74" i="2"/>
  <c r="P74" i="2"/>
  <c r="Q74" i="2"/>
  <c r="N75" i="2"/>
  <c r="O75" i="2"/>
  <c r="P75" i="2"/>
  <c r="Q75" i="2"/>
  <c r="N76" i="2"/>
  <c r="O76" i="2"/>
  <c r="P76" i="2"/>
  <c r="Q76" i="2"/>
  <c r="N77" i="2"/>
  <c r="O77" i="2"/>
  <c r="P77" i="2"/>
  <c r="Q77" i="2"/>
  <c r="N78" i="2"/>
  <c r="O78" i="2"/>
  <c r="P78" i="2"/>
  <c r="Q78" i="2"/>
  <c r="N79" i="2"/>
  <c r="O79" i="2"/>
  <c r="P79" i="2"/>
  <c r="Q79" i="2"/>
  <c r="N80" i="2"/>
  <c r="O80" i="2"/>
  <c r="P80" i="2"/>
  <c r="Q80" i="2"/>
  <c r="N81" i="2"/>
  <c r="O81" i="2"/>
  <c r="P81" i="2"/>
  <c r="Q81" i="2"/>
  <c r="N82" i="2"/>
  <c r="O82" i="2"/>
  <c r="P82" i="2"/>
  <c r="Q82" i="2"/>
  <c r="N83" i="2"/>
  <c r="O83" i="2"/>
  <c r="P83" i="2"/>
  <c r="Q83" i="2"/>
  <c r="N84" i="2"/>
  <c r="O84" i="2"/>
  <c r="P84" i="2"/>
  <c r="Q84" i="2"/>
  <c r="N85" i="2"/>
  <c r="O85" i="2"/>
  <c r="P85" i="2"/>
  <c r="Q85" i="2"/>
  <c r="N86" i="2"/>
  <c r="O86" i="2"/>
  <c r="P86" i="2"/>
  <c r="Q86" i="2"/>
  <c r="N87" i="2"/>
  <c r="O87" i="2"/>
  <c r="P87" i="2"/>
  <c r="Q87" i="2"/>
  <c r="N88" i="2"/>
  <c r="O88" i="2"/>
  <c r="P88" i="2"/>
  <c r="Q88" i="2"/>
  <c r="N89" i="2"/>
  <c r="O89" i="2"/>
  <c r="P89" i="2"/>
  <c r="Q89" i="2"/>
  <c r="N90" i="2"/>
  <c r="O90" i="2"/>
  <c r="P90" i="2"/>
  <c r="Q90" i="2"/>
  <c r="N91" i="2"/>
  <c r="O91" i="2"/>
  <c r="P91" i="2"/>
  <c r="Q91" i="2"/>
  <c r="N92" i="2"/>
  <c r="O92" i="2"/>
  <c r="P92" i="2"/>
  <c r="Q92" i="2"/>
  <c r="N93" i="2"/>
  <c r="O93" i="2"/>
  <c r="P93" i="2"/>
  <c r="Q93" i="2"/>
  <c r="N94" i="2"/>
  <c r="O94" i="2"/>
  <c r="P94" i="2"/>
  <c r="Q94" i="2"/>
  <c r="N95" i="2"/>
  <c r="O95" i="2"/>
  <c r="P95" i="2"/>
  <c r="Q95" i="2"/>
  <c r="N96" i="2"/>
  <c r="O96" i="2"/>
  <c r="P96" i="2"/>
  <c r="Q96" i="2"/>
  <c r="N97" i="2"/>
  <c r="O97" i="2"/>
  <c r="P97" i="2"/>
  <c r="Q97" i="2"/>
  <c r="N98" i="2"/>
  <c r="O98" i="2"/>
  <c r="P98" i="2"/>
  <c r="Q98" i="2"/>
  <c r="N99" i="2"/>
  <c r="O99" i="2"/>
  <c r="P99" i="2"/>
  <c r="Q99" i="2"/>
  <c r="N100" i="2"/>
  <c r="O100" i="2"/>
  <c r="P100" i="2"/>
  <c r="Q100" i="2"/>
  <c r="N101" i="2"/>
  <c r="O101" i="2"/>
  <c r="P101" i="2"/>
  <c r="Q101" i="2"/>
  <c r="N102" i="2"/>
  <c r="O102" i="2"/>
  <c r="P102" i="2"/>
  <c r="Q102" i="2"/>
  <c r="N103" i="2"/>
  <c r="O103" i="2"/>
  <c r="P103" i="2"/>
  <c r="Q103" i="2"/>
  <c r="N104" i="2"/>
  <c r="O104" i="2"/>
  <c r="P104" i="2"/>
  <c r="Q104" i="2"/>
  <c r="N105" i="2"/>
  <c r="O105" i="2"/>
  <c r="P105" i="2"/>
  <c r="Q105" i="2"/>
  <c r="N106" i="2"/>
  <c r="O106" i="2"/>
  <c r="P106" i="2"/>
  <c r="Q106" i="2"/>
  <c r="N107" i="2"/>
  <c r="O107" i="2"/>
  <c r="P107" i="2"/>
  <c r="Q107" i="2"/>
  <c r="N108" i="2"/>
  <c r="O108" i="2"/>
  <c r="P108" i="2"/>
  <c r="Q108" i="2"/>
  <c r="N109" i="2"/>
  <c r="O109" i="2"/>
  <c r="P109" i="2"/>
  <c r="Q109" i="2"/>
  <c r="N110" i="2"/>
  <c r="O110" i="2"/>
  <c r="P110" i="2"/>
  <c r="Q110" i="2"/>
  <c r="N111" i="2"/>
  <c r="O111" i="2"/>
  <c r="P111" i="2"/>
  <c r="Q111" i="2"/>
  <c r="N112" i="2"/>
  <c r="O112" i="2"/>
  <c r="P112" i="2"/>
  <c r="Q112" i="2"/>
  <c r="N113" i="2"/>
  <c r="O113" i="2"/>
  <c r="P113" i="2"/>
  <c r="Q113" i="2"/>
  <c r="N114" i="2"/>
  <c r="O114" i="2"/>
  <c r="P114" i="2"/>
  <c r="Q114" i="2"/>
  <c r="N115" i="2"/>
  <c r="O115" i="2"/>
  <c r="P115" i="2"/>
  <c r="Q115" i="2"/>
  <c r="N116" i="2"/>
  <c r="O116" i="2"/>
  <c r="P116" i="2"/>
  <c r="Q116" i="2"/>
  <c r="N117" i="2"/>
  <c r="O117" i="2"/>
  <c r="P117" i="2"/>
  <c r="Q117" i="2"/>
  <c r="N118" i="2"/>
  <c r="O118" i="2"/>
  <c r="P118" i="2"/>
  <c r="Q118" i="2"/>
  <c r="N119" i="2"/>
  <c r="O119" i="2"/>
  <c r="P119" i="2"/>
  <c r="Q119" i="2"/>
  <c r="N120" i="2"/>
  <c r="O120" i="2"/>
  <c r="P120" i="2"/>
  <c r="Q120" i="2"/>
  <c r="N121" i="2"/>
  <c r="O121" i="2"/>
  <c r="P121" i="2"/>
  <c r="Q121" i="2"/>
  <c r="N122" i="2"/>
  <c r="O122" i="2"/>
  <c r="P122" i="2"/>
  <c r="Q122" i="2"/>
  <c r="N123" i="2"/>
  <c r="O123" i="2"/>
  <c r="P123" i="2"/>
  <c r="Q123" i="2"/>
  <c r="N124" i="2"/>
  <c r="O124" i="2"/>
  <c r="P124" i="2"/>
  <c r="Q124" i="2"/>
  <c r="N125" i="2"/>
  <c r="O125" i="2"/>
  <c r="P125" i="2"/>
  <c r="Q125" i="2"/>
  <c r="N126" i="2"/>
  <c r="O126" i="2"/>
  <c r="P126" i="2"/>
  <c r="Q126" i="2"/>
  <c r="N127" i="2"/>
  <c r="O127" i="2"/>
  <c r="P127" i="2"/>
  <c r="Q127" i="2"/>
  <c r="N128" i="2"/>
  <c r="O128" i="2"/>
  <c r="P128" i="2"/>
  <c r="Q128" i="2"/>
  <c r="N129" i="2"/>
  <c r="O129" i="2"/>
  <c r="P129" i="2"/>
  <c r="Q129" i="2"/>
  <c r="P9" i="2"/>
  <c r="Q9" i="2"/>
  <c r="O9" i="2"/>
  <c r="N9" i="2"/>
  <c r="D6" i="1" l="1"/>
  <c r="H12" i="6"/>
  <c r="F12" i="6"/>
  <c r="G12" i="6"/>
  <c r="X4" i="6"/>
  <c r="X2" i="6"/>
  <c r="AP11" i="6" s="1"/>
  <c r="B2" i="9" l="1"/>
  <c r="B2" i="14"/>
  <c r="A6" i="2"/>
  <c r="A4" i="2"/>
  <c r="A9" i="2" s="1"/>
  <c r="D9" i="2"/>
  <c r="C9" i="2"/>
  <c r="G9" i="2" s="1"/>
  <c r="E9" i="2"/>
  <c r="H9" i="2" s="1"/>
  <c r="A10" i="2"/>
  <c r="F9" i="2"/>
  <c r="I9" i="2" s="1"/>
  <c r="AP12" i="6"/>
  <c r="AR12" i="6"/>
  <c r="AQ12" i="6"/>
  <c r="E35" i="6"/>
  <c r="E34" i="6"/>
  <c r="E33" i="6"/>
  <c r="E32" i="6"/>
  <c r="E31" i="6"/>
  <c r="E30" i="6"/>
  <c r="E29" i="6"/>
  <c r="E28" i="6"/>
  <c r="E27" i="6"/>
  <c r="E26" i="6"/>
  <c r="E25" i="6"/>
  <c r="E24" i="6"/>
  <c r="E23" i="6"/>
  <c r="E22" i="6"/>
  <c r="AE4" i="6"/>
  <c r="I11" i="6"/>
  <c r="L11" i="6"/>
  <c r="O11" i="6"/>
  <c r="R11" i="6"/>
  <c r="U11" i="6"/>
  <c r="X11" i="6"/>
  <c r="AA11" i="6"/>
  <c r="AD11" i="6"/>
  <c r="AG11" i="6"/>
  <c r="AJ11" i="6"/>
  <c r="AM11" i="6"/>
  <c r="E13" i="6"/>
  <c r="E14" i="6"/>
  <c r="E15" i="6"/>
  <c r="E16" i="6"/>
  <c r="E17" i="6"/>
  <c r="E18" i="6"/>
  <c r="E19" i="6"/>
  <c r="E20" i="6"/>
  <c r="E21" i="6"/>
  <c r="D10" i="2" l="1"/>
  <c r="C10" i="2"/>
  <c r="G10" i="2" s="1"/>
  <c r="E10" i="2"/>
  <c r="H10" i="2" s="1"/>
  <c r="F10" i="2"/>
  <c r="I10" i="2" s="1"/>
  <c r="A11" i="2"/>
  <c r="H21" i="6"/>
  <c r="F21" i="6"/>
  <c r="H20" i="6"/>
  <c r="F20" i="6"/>
  <c r="H19" i="6"/>
  <c r="F19" i="6"/>
  <c r="H18" i="6"/>
  <c r="F18" i="6"/>
  <c r="H17" i="6"/>
  <c r="F17" i="6"/>
  <c r="H16" i="6"/>
  <c r="F16" i="6"/>
  <c r="H15" i="6"/>
  <c r="F15" i="6"/>
  <c r="H14" i="6"/>
  <c r="F14" i="6"/>
  <c r="H13" i="6"/>
  <c r="F13" i="6"/>
  <c r="AO35" i="6"/>
  <c r="AM35" i="6"/>
  <c r="AO34" i="6"/>
  <c r="AM34" i="6"/>
  <c r="AO33" i="6"/>
  <c r="AM33" i="6"/>
  <c r="AO32" i="6"/>
  <c r="AM32" i="6"/>
  <c r="AO31" i="6"/>
  <c r="AM31" i="6"/>
  <c r="AO30" i="6"/>
  <c r="AM30" i="6"/>
  <c r="AO29" i="6"/>
  <c r="AM29" i="6"/>
  <c r="AO28" i="6"/>
  <c r="AM28" i="6"/>
  <c r="AO27" i="6"/>
  <c r="AM27" i="6"/>
  <c r="AO26" i="6"/>
  <c r="AM26" i="6"/>
  <c r="AO25" i="6"/>
  <c r="AM25" i="6"/>
  <c r="AO24" i="6"/>
  <c r="AM24" i="6"/>
  <c r="AO23" i="6"/>
  <c r="AM23" i="6"/>
  <c r="AO22" i="6"/>
  <c r="AM22" i="6"/>
  <c r="AO21" i="6"/>
  <c r="AM21" i="6"/>
  <c r="AO20" i="6"/>
  <c r="AM20" i="6"/>
  <c r="AO19" i="6"/>
  <c r="AM19" i="6"/>
  <c r="AO18" i="6"/>
  <c r="AM18" i="6"/>
  <c r="AO17" i="6"/>
  <c r="AM17" i="6"/>
  <c r="AO16" i="6"/>
  <c r="AM16" i="6"/>
  <c r="AO15" i="6"/>
  <c r="AM15" i="6"/>
  <c r="AO14" i="6"/>
  <c r="AM14" i="6"/>
  <c r="AO13" i="6"/>
  <c r="AM13" i="6"/>
  <c r="AO12" i="6"/>
  <c r="AM12" i="6"/>
  <c r="AL35" i="6"/>
  <c r="AJ35" i="6"/>
  <c r="AL34" i="6"/>
  <c r="AJ34" i="6"/>
  <c r="AL33" i="6"/>
  <c r="AJ33" i="6"/>
  <c r="AL32" i="6"/>
  <c r="AJ32" i="6"/>
  <c r="AL31" i="6"/>
  <c r="AJ31" i="6"/>
  <c r="AL30" i="6"/>
  <c r="AJ30" i="6"/>
  <c r="AL29" i="6"/>
  <c r="AJ29" i="6"/>
  <c r="AL28" i="6"/>
  <c r="AJ28" i="6"/>
  <c r="AL27" i="6"/>
  <c r="AJ27" i="6"/>
  <c r="AL26" i="6"/>
  <c r="AJ26" i="6"/>
  <c r="AL25" i="6"/>
  <c r="AJ25" i="6"/>
  <c r="AL24" i="6"/>
  <c r="AJ24" i="6"/>
  <c r="AL23" i="6"/>
  <c r="AJ23" i="6"/>
  <c r="AL22" i="6"/>
  <c r="AJ22" i="6"/>
  <c r="AL21" i="6"/>
  <c r="AJ21" i="6"/>
  <c r="AL20" i="6"/>
  <c r="AJ20" i="6"/>
  <c r="AL19" i="6"/>
  <c r="AJ19" i="6"/>
  <c r="AL18" i="6"/>
  <c r="AJ18" i="6"/>
  <c r="AL17" i="6"/>
  <c r="AJ17" i="6"/>
  <c r="AL16" i="6"/>
  <c r="AJ16" i="6"/>
  <c r="AL15" i="6"/>
  <c r="AJ15" i="6"/>
  <c r="AL14" i="6"/>
  <c r="AJ14" i="6"/>
  <c r="AL13" i="6"/>
  <c r="AJ13" i="6"/>
  <c r="AL12" i="6"/>
  <c r="AJ12" i="6"/>
  <c r="AI35" i="6"/>
  <c r="AG35" i="6"/>
  <c r="AI34" i="6"/>
  <c r="AG34" i="6"/>
  <c r="AI33" i="6"/>
  <c r="AG33" i="6"/>
  <c r="AI32" i="6"/>
  <c r="AG32" i="6"/>
  <c r="AI31" i="6"/>
  <c r="AG31" i="6"/>
  <c r="AI30" i="6"/>
  <c r="AG30" i="6"/>
  <c r="AI29" i="6"/>
  <c r="AG29" i="6"/>
  <c r="AI28" i="6"/>
  <c r="AG28" i="6"/>
  <c r="AI27" i="6"/>
  <c r="AG27" i="6"/>
  <c r="AI26" i="6"/>
  <c r="AG26" i="6"/>
  <c r="AI25" i="6"/>
  <c r="AG25" i="6"/>
  <c r="AI24" i="6"/>
  <c r="AG24" i="6"/>
  <c r="AI23" i="6"/>
  <c r="AG23" i="6"/>
  <c r="AI22" i="6"/>
  <c r="AG22" i="6"/>
  <c r="AI21" i="6"/>
  <c r="AG21" i="6"/>
  <c r="AI20" i="6"/>
  <c r="AG20" i="6"/>
  <c r="AI19" i="6"/>
  <c r="AG19" i="6"/>
  <c r="AI18" i="6"/>
  <c r="AG18" i="6"/>
  <c r="AI17" i="6"/>
  <c r="AG17" i="6"/>
  <c r="AI16" i="6"/>
  <c r="AG16" i="6"/>
  <c r="AI15" i="6"/>
  <c r="AG15" i="6"/>
  <c r="AI14" i="6"/>
  <c r="AG14" i="6"/>
  <c r="AI13" i="6"/>
  <c r="AG13" i="6"/>
  <c r="AI12" i="6"/>
  <c r="AG12" i="6"/>
  <c r="AF35" i="6"/>
  <c r="AD35" i="6"/>
  <c r="AF34" i="6"/>
  <c r="AD34" i="6"/>
  <c r="AF33" i="6"/>
  <c r="AD33" i="6"/>
  <c r="AF32" i="6"/>
  <c r="AD32" i="6"/>
  <c r="AF31" i="6"/>
  <c r="AD31" i="6"/>
  <c r="AF30" i="6"/>
  <c r="AD30" i="6"/>
  <c r="AF29" i="6"/>
  <c r="AD29" i="6"/>
  <c r="AF28" i="6"/>
  <c r="AD28" i="6"/>
  <c r="AF27" i="6"/>
  <c r="AD27" i="6"/>
  <c r="AF26" i="6"/>
  <c r="AD26" i="6"/>
  <c r="AF25" i="6"/>
  <c r="AD25" i="6"/>
  <c r="AF24" i="6"/>
  <c r="AD24" i="6"/>
  <c r="AF23" i="6"/>
  <c r="AD23" i="6"/>
  <c r="AF22" i="6"/>
  <c r="AD22" i="6"/>
  <c r="AF21" i="6"/>
  <c r="AD21" i="6"/>
  <c r="AF20" i="6"/>
  <c r="AD20" i="6"/>
  <c r="AF19" i="6"/>
  <c r="AD19" i="6"/>
  <c r="AF18" i="6"/>
  <c r="AD18" i="6"/>
  <c r="AF17" i="6"/>
  <c r="AD17" i="6"/>
  <c r="AF16" i="6"/>
  <c r="AD16" i="6"/>
  <c r="AF15" i="6"/>
  <c r="AD15" i="6"/>
  <c r="AF14" i="6"/>
  <c r="AD14" i="6"/>
  <c r="AF13" i="6"/>
  <c r="AD13" i="6"/>
  <c r="AF12" i="6"/>
  <c r="AD12" i="6"/>
  <c r="AC35" i="6"/>
  <c r="AA35" i="6"/>
  <c r="AC34" i="6"/>
  <c r="AA34" i="6"/>
  <c r="AC33" i="6"/>
  <c r="AA33" i="6"/>
  <c r="AC32" i="6"/>
  <c r="AA32" i="6"/>
  <c r="AC31" i="6"/>
  <c r="AA31" i="6"/>
  <c r="AC30" i="6"/>
  <c r="AA30" i="6"/>
  <c r="AC29" i="6"/>
  <c r="AA29" i="6"/>
  <c r="AC28" i="6"/>
  <c r="AA28" i="6"/>
  <c r="AC27" i="6"/>
  <c r="AA27" i="6"/>
  <c r="AC26" i="6"/>
  <c r="AA26" i="6"/>
  <c r="AC25" i="6"/>
  <c r="AA25" i="6"/>
  <c r="AC24" i="6"/>
  <c r="AA24" i="6"/>
  <c r="AC23" i="6"/>
  <c r="AA23" i="6"/>
  <c r="AC22" i="6"/>
  <c r="AA22" i="6"/>
  <c r="AC21" i="6"/>
  <c r="AA21" i="6"/>
  <c r="AC20" i="6"/>
  <c r="AA20" i="6"/>
  <c r="AC19" i="6"/>
  <c r="AA19" i="6"/>
  <c r="AC18" i="6"/>
  <c r="AA18" i="6"/>
  <c r="AC17" i="6"/>
  <c r="AA17" i="6"/>
  <c r="AC16" i="6"/>
  <c r="AA16" i="6"/>
  <c r="AC15" i="6"/>
  <c r="AA15" i="6"/>
  <c r="AC14" i="6"/>
  <c r="AA14" i="6"/>
  <c r="AC13" i="6"/>
  <c r="AA13" i="6"/>
  <c r="AC12" i="6"/>
  <c r="AA12" i="6"/>
  <c r="Z35" i="6"/>
  <c r="X35" i="6"/>
  <c r="Z34" i="6"/>
  <c r="X34" i="6"/>
  <c r="Z33" i="6"/>
  <c r="X33" i="6"/>
  <c r="Z32" i="6"/>
  <c r="X32" i="6"/>
  <c r="Z31" i="6"/>
  <c r="X31" i="6"/>
  <c r="Z30" i="6"/>
  <c r="X30" i="6"/>
  <c r="Z29" i="6"/>
  <c r="X29" i="6"/>
  <c r="Z28" i="6"/>
  <c r="X28" i="6"/>
  <c r="Z27" i="6"/>
  <c r="X27" i="6"/>
  <c r="Z26" i="6"/>
  <c r="X26" i="6"/>
  <c r="Z25" i="6"/>
  <c r="X25" i="6"/>
  <c r="Z24" i="6"/>
  <c r="X24" i="6"/>
  <c r="Z23" i="6"/>
  <c r="X23" i="6"/>
  <c r="Z22" i="6"/>
  <c r="X22" i="6"/>
  <c r="Z21" i="6"/>
  <c r="X21" i="6"/>
  <c r="Z20" i="6"/>
  <c r="X20" i="6"/>
  <c r="Z19" i="6"/>
  <c r="X19" i="6"/>
  <c r="Z18" i="6"/>
  <c r="X18" i="6"/>
  <c r="Z17" i="6"/>
  <c r="X17" i="6"/>
  <c r="Z16" i="6"/>
  <c r="X16" i="6"/>
  <c r="Z15" i="6"/>
  <c r="X15" i="6"/>
  <c r="Z14" i="6"/>
  <c r="X14" i="6"/>
  <c r="Z13" i="6"/>
  <c r="X13" i="6"/>
  <c r="Z12" i="6"/>
  <c r="X12" i="6"/>
  <c r="W35" i="6"/>
  <c r="U35" i="6"/>
  <c r="W34" i="6"/>
  <c r="U34" i="6"/>
  <c r="W33" i="6"/>
  <c r="U33" i="6"/>
  <c r="W32" i="6"/>
  <c r="U32" i="6"/>
  <c r="W31" i="6"/>
  <c r="U31" i="6"/>
  <c r="W30" i="6"/>
  <c r="U30" i="6"/>
  <c r="W29" i="6"/>
  <c r="U29" i="6"/>
  <c r="W28" i="6"/>
  <c r="U28" i="6"/>
  <c r="W27" i="6"/>
  <c r="U27" i="6"/>
  <c r="W26" i="6"/>
  <c r="U26" i="6"/>
  <c r="W25" i="6"/>
  <c r="U25" i="6"/>
  <c r="W24" i="6"/>
  <c r="U24" i="6"/>
  <c r="W23" i="6"/>
  <c r="U23" i="6"/>
  <c r="W22" i="6"/>
  <c r="U22" i="6"/>
  <c r="W21" i="6"/>
  <c r="U21" i="6"/>
  <c r="W20" i="6"/>
  <c r="U20" i="6"/>
  <c r="W19" i="6"/>
  <c r="U19" i="6"/>
  <c r="W18" i="6"/>
  <c r="U18" i="6"/>
  <c r="W17" i="6"/>
  <c r="U17" i="6"/>
  <c r="W16" i="6"/>
  <c r="U16" i="6"/>
  <c r="W15" i="6"/>
  <c r="U15" i="6"/>
  <c r="W14" i="6"/>
  <c r="U14" i="6"/>
  <c r="W13" i="6"/>
  <c r="U13" i="6"/>
  <c r="W12" i="6"/>
  <c r="U12" i="6"/>
  <c r="T35" i="6"/>
  <c r="R35" i="6"/>
  <c r="T34" i="6"/>
  <c r="R34" i="6"/>
  <c r="T33" i="6"/>
  <c r="R33" i="6"/>
  <c r="T32" i="6"/>
  <c r="R32" i="6"/>
  <c r="T31" i="6"/>
  <c r="R31" i="6"/>
  <c r="T30" i="6"/>
  <c r="R30" i="6"/>
  <c r="T29" i="6"/>
  <c r="R29" i="6"/>
  <c r="T28" i="6"/>
  <c r="R28" i="6"/>
  <c r="T27" i="6"/>
  <c r="R27" i="6"/>
  <c r="T26" i="6"/>
  <c r="R26" i="6"/>
  <c r="T25" i="6"/>
  <c r="R25" i="6"/>
  <c r="T24" i="6"/>
  <c r="R24" i="6"/>
  <c r="T23" i="6"/>
  <c r="R23" i="6"/>
  <c r="T22" i="6"/>
  <c r="R22" i="6"/>
  <c r="T21" i="6"/>
  <c r="R21" i="6"/>
  <c r="T20" i="6"/>
  <c r="R20" i="6"/>
  <c r="T19" i="6"/>
  <c r="R19" i="6"/>
  <c r="T18" i="6"/>
  <c r="R18" i="6"/>
  <c r="T17" i="6"/>
  <c r="R17" i="6"/>
  <c r="T16" i="6"/>
  <c r="R16" i="6"/>
  <c r="T15" i="6"/>
  <c r="R15" i="6"/>
  <c r="T14" i="6"/>
  <c r="R14" i="6"/>
  <c r="T13" i="6"/>
  <c r="R13" i="6"/>
  <c r="T12" i="6"/>
  <c r="R12" i="6"/>
  <c r="Q35" i="6"/>
  <c r="O35" i="6"/>
  <c r="Q34" i="6"/>
  <c r="O34" i="6"/>
  <c r="Q33" i="6"/>
  <c r="O33" i="6"/>
  <c r="Q32" i="6"/>
  <c r="O32" i="6"/>
  <c r="Q31" i="6"/>
  <c r="O31" i="6"/>
  <c r="Q30" i="6"/>
  <c r="O30" i="6"/>
  <c r="Q29" i="6"/>
  <c r="O29" i="6"/>
  <c r="Q28" i="6"/>
  <c r="O28" i="6"/>
  <c r="Q27" i="6"/>
  <c r="O27" i="6"/>
  <c r="Q26" i="6"/>
  <c r="O26" i="6"/>
  <c r="Q25" i="6"/>
  <c r="O25" i="6"/>
  <c r="Q24" i="6"/>
  <c r="O24" i="6"/>
  <c r="Q23" i="6"/>
  <c r="O23" i="6"/>
  <c r="Q22" i="6"/>
  <c r="O22" i="6"/>
  <c r="Q21" i="6"/>
  <c r="O21" i="6"/>
  <c r="Q20" i="6"/>
  <c r="O20" i="6"/>
  <c r="Q19" i="6"/>
  <c r="O19" i="6"/>
  <c r="Q18" i="6"/>
  <c r="O18" i="6"/>
  <c r="Q17" i="6"/>
  <c r="O17" i="6"/>
  <c r="Q16" i="6"/>
  <c r="O16" i="6"/>
  <c r="Q15" i="6"/>
  <c r="O15" i="6"/>
  <c r="Q14" i="6"/>
  <c r="O14" i="6"/>
  <c r="Q13" i="6"/>
  <c r="O13" i="6"/>
  <c r="Q12" i="6"/>
  <c r="O12" i="6"/>
  <c r="N35" i="6"/>
  <c r="L35" i="6"/>
  <c r="N34" i="6"/>
  <c r="L34" i="6"/>
  <c r="N33" i="6"/>
  <c r="L33" i="6"/>
  <c r="N32" i="6"/>
  <c r="L32" i="6"/>
  <c r="N31" i="6"/>
  <c r="L31" i="6"/>
  <c r="N30" i="6"/>
  <c r="L30" i="6"/>
  <c r="N29" i="6"/>
  <c r="L29" i="6"/>
  <c r="N28" i="6"/>
  <c r="L28" i="6"/>
  <c r="N27" i="6"/>
  <c r="L27" i="6"/>
  <c r="N26" i="6"/>
  <c r="L26" i="6"/>
  <c r="N25" i="6"/>
  <c r="L25" i="6"/>
  <c r="N24" i="6"/>
  <c r="L24" i="6"/>
  <c r="N23" i="6"/>
  <c r="L23" i="6"/>
  <c r="N22" i="6"/>
  <c r="L22" i="6"/>
  <c r="N21" i="6"/>
  <c r="L21" i="6"/>
  <c r="N20" i="6"/>
  <c r="L20" i="6"/>
  <c r="N19" i="6"/>
  <c r="L19" i="6"/>
  <c r="N18" i="6"/>
  <c r="L18" i="6"/>
  <c r="N17" i="6"/>
  <c r="L17" i="6"/>
  <c r="N16" i="6"/>
  <c r="L16" i="6"/>
  <c r="N15" i="6"/>
  <c r="L15" i="6"/>
  <c r="N14" i="6"/>
  <c r="L14" i="6"/>
  <c r="N13" i="6"/>
  <c r="L13" i="6"/>
  <c r="N12" i="6"/>
  <c r="L12" i="6"/>
  <c r="K35" i="6"/>
  <c r="I35" i="6"/>
  <c r="K34" i="6"/>
  <c r="I34" i="6"/>
  <c r="K33" i="6"/>
  <c r="I33" i="6"/>
  <c r="K32" i="6"/>
  <c r="I32" i="6"/>
  <c r="K31" i="6"/>
  <c r="I31" i="6"/>
  <c r="K30" i="6"/>
  <c r="I30" i="6"/>
  <c r="K29" i="6"/>
  <c r="I29" i="6"/>
  <c r="K28" i="6"/>
  <c r="I28" i="6"/>
  <c r="K27" i="6"/>
  <c r="I27" i="6"/>
  <c r="K26" i="6"/>
  <c r="I26" i="6"/>
  <c r="K25" i="6"/>
  <c r="I25" i="6"/>
  <c r="K24" i="6"/>
  <c r="I24" i="6"/>
  <c r="K23" i="6"/>
  <c r="I23" i="6"/>
  <c r="K22" i="6"/>
  <c r="I22" i="6"/>
  <c r="K21" i="6"/>
  <c r="I21" i="6"/>
  <c r="K20" i="6"/>
  <c r="I20" i="6"/>
  <c r="K19" i="6"/>
  <c r="I19" i="6"/>
  <c r="K18" i="6"/>
  <c r="I18" i="6"/>
  <c r="K17" i="6"/>
  <c r="I17" i="6"/>
  <c r="K16" i="6"/>
  <c r="I16" i="6"/>
  <c r="K15" i="6"/>
  <c r="I15" i="6"/>
  <c r="K14" i="6"/>
  <c r="I14" i="6"/>
  <c r="K13" i="6"/>
  <c r="I13" i="6"/>
  <c r="K12" i="6"/>
  <c r="I12" i="6"/>
  <c r="H22" i="6"/>
  <c r="F22" i="6"/>
  <c r="H23" i="6"/>
  <c r="F23" i="6"/>
  <c r="H24" i="6"/>
  <c r="F24" i="6"/>
  <c r="H25" i="6"/>
  <c r="F25" i="6"/>
  <c r="H26" i="6"/>
  <c r="F26" i="6"/>
  <c r="H27" i="6"/>
  <c r="F27" i="6"/>
  <c r="H28" i="6"/>
  <c r="F28" i="6"/>
  <c r="H29" i="6"/>
  <c r="F29" i="6"/>
  <c r="H30" i="6"/>
  <c r="F30" i="6"/>
  <c r="H31" i="6"/>
  <c r="F31" i="6"/>
  <c r="H32" i="6"/>
  <c r="F32" i="6"/>
  <c r="H33" i="6"/>
  <c r="F33" i="6"/>
  <c r="H34" i="6"/>
  <c r="F34" i="6"/>
  <c r="H35" i="6"/>
  <c r="F35" i="6"/>
  <c r="AP13" i="6"/>
  <c r="AR13" i="6"/>
  <c r="AP14" i="6"/>
  <c r="AR14" i="6"/>
  <c r="AP15" i="6"/>
  <c r="AR15" i="6"/>
  <c r="AP16" i="6"/>
  <c r="AR16" i="6"/>
  <c r="AP17" i="6"/>
  <c r="AR17" i="6"/>
  <c r="AP18" i="6"/>
  <c r="AR18" i="6"/>
  <c r="AP19" i="6"/>
  <c r="AR19" i="6"/>
  <c r="AP20" i="6"/>
  <c r="AR20" i="6"/>
  <c r="AP21" i="6"/>
  <c r="AR21" i="6"/>
  <c r="AP22" i="6"/>
  <c r="AR22" i="6"/>
  <c r="AP23" i="6"/>
  <c r="AR23" i="6"/>
  <c r="AP24" i="6"/>
  <c r="AR24" i="6"/>
  <c r="AP25" i="6"/>
  <c r="AR25" i="6"/>
  <c r="AP26" i="6"/>
  <c r="AR26" i="6"/>
  <c r="AP27" i="6"/>
  <c r="AR27" i="6"/>
  <c r="AP28" i="6"/>
  <c r="AR28" i="6"/>
  <c r="AP29" i="6"/>
  <c r="AR29" i="6"/>
  <c r="AP30" i="6"/>
  <c r="AR30" i="6"/>
  <c r="AP31" i="6"/>
  <c r="AR31" i="6"/>
  <c r="AP32" i="6"/>
  <c r="AR32" i="6"/>
  <c r="AP33" i="6"/>
  <c r="AR33" i="6"/>
  <c r="AP34" i="6"/>
  <c r="AR34" i="6"/>
  <c r="AP35" i="6"/>
  <c r="AR35" i="6"/>
  <c r="G21" i="6"/>
  <c r="G20" i="6"/>
  <c r="G19" i="6"/>
  <c r="G18" i="6"/>
  <c r="G17" i="6"/>
  <c r="G16" i="6"/>
  <c r="G15" i="6"/>
  <c r="G14" i="6"/>
  <c r="G13" i="6"/>
  <c r="AN35" i="6"/>
  <c r="AN34" i="6"/>
  <c r="AN33" i="6"/>
  <c r="AN32" i="6"/>
  <c r="AN31" i="6"/>
  <c r="AN30" i="6"/>
  <c r="AN29" i="6"/>
  <c r="AN28" i="6"/>
  <c r="AN27" i="6"/>
  <c r="AN26" i="6"/>
  <c r="AN25" i="6"/>
  <c r="AN24" i="6"/>
  <c r="AN23" i="6"/>
  <c r="AN22" i="6"/>
  <c r="AN21" i="6"/>
  <c r="AN20" i="6"/>
  <c r="AN19" i="6"/>
  <c r="AN18" i="6"/>
  <c r="AN17" i="6"/>
  <c r="AN16" i="6"/>
  <c r="AN15" i="6"/>
  <c r="AN14" i="6"/>
  <c r="AN13" i="6"/>
  <c r="AN12" i="6"/>
  <c r="AK35" i="6"/>
  <c r="AK34" i="6"/>
  <c r="AK33" i="6"/>
  <c r="AK32" i="6"/>
  <c r="AK31" i="6"/>
  <c r="AK30" i="6"/>
  <c r="AK29" i="6"/>
  <c r="AK28" i="6"/>
  <c r="AK27" i="6"/>
  <c r="AK26" i="6"/>
  <c r="AK25" i="6"/>
  <c r="AK24" i="6"/>
  <c r="AK23" i="6"/>
  <c r="AK22" i="6"/>
  <c r="AK21" i="6"/>
  <c r="AK20" i="6"/>
  <c r="AK19" i="6"/>
  <c r="AK18" i="6"/>
  <c r="AK17" i="6"/>
  <c r="AK16" i="6"/>
  <c r="AK15" i="6"/>
  <c r="AK14" i="6"/>
  <c r="AK13" i="6"/>
  <c r="AK12" i="6"/>
  <c r="AH35" i="6"/>
  <c r="AH34" i="6"/>
  <c r="AH33" i="6"/>
  <c r="AH32" i="6"/>
  <c r="AH31" i="6"/>
  <c r="AH30" i="6"/>
  <c r="AH29" i="6"/>
  <c r="AH28" i="6"/>
  <c r="AH27" i="6"/>
  <c r="AH26" i="6"/>
  <c r="AH25" i="6"/>
  <c r="AH24" i="6"/>
  <c r="AH23" i="6"/>
  <c r="AH22" i="6"/>
  <c r="AH21" i="6"/>
  <c r="AH20" i="6"/>
  <c r="AH19" i="6"/>
  <c r="AH18" i="6"/>
  <c r="AH17" i="6"/>
  <c r="AH16" i="6"/>
  <c r="AH15" i="6"/>
  <c r="AH14" i="6"/>
  <c r="AH13" i="6"/>
  <c r="AH12" i="6"/>
  <c r="AE35" i="6"/>
  <c r="AE34" i="6"/>
  <c r="AE33" i="6"/>
  <c r="AE32" i="6"/>
  <c r="AE31" i="6"/>
  <c r="AE30" i="6"/>
  <c r="AE29" i="6"/>
  <c r="AE28" i="6"/>
  <c r="AE27" i="6"/>
  <c r="AE26" i="6"/>
  <c r="AE25" i="6"/>
  <c r="AE24" i="6"/>
  <c r="AE23" i="6"/>
  <c r="AE22" i="6"/>
  <c r="AE21" i="6"/>
  <c r="AE20" i="6"/>
  <c r="AE19" i="6"/>
  <c r="AE18" i="6"/>
  <c r="AE17" i="6"/>
  <c r="AE16" i="6"/>
  <c r="AE15" i="6"/>
  <c r="AE14" i="6"/>
  <c r="AE13" i="6"/>
  <c r="AE12" i="6"/>
  <c r="AB35" i="6"/>
  <c r="AB34" i="6"/>
  <c r="AB33" i="6"/>
  <c r="AB32" i="6"/>
  <c r="AB31" i="6"/>
  <c r="AB30" i="6"/>
  <c r="AB29" i="6"/>
  <c r="AB28" i="6"/>
  <c r="AB27" i="6"/>
  <c r="AB26" i="6"/>
  <c r="AB25" i="6"/>
  <c r="AB24" i="6"/>
  <c r="AB23" i="6"/>
  <c r="AB22" i="6"/>
  <c r="AB21" i="6"/>
  <c r="AB20" i="6"/>
  <c r="AB19" i="6"/>
  <c r="AB18" i="6"/>
  <c r="AB17" i="6"/>
  <c r="AB16" i="6"/>
  <c r="AB15" i="6"/>
  <c r="AB14" i="6"/>
  <c r="AB13" i="6"/>
  <c r="AB12" i="6"/>
  <c r="Y35" i="6"/>
  <c r="Y34" i="6"/>
  <c r="Y33" i="6"/>
  <c r="Y32" i="6"/>
  <c r="Y31" i="6"/>
  <c r="Y30" i="6"/>
  <c r="Y29" i="6"/>
  <c r="Y28" i="6"/>
  <c r="Y27" i="6"/>
  <c r="Y26" i="6"/>
  <c r="Y25" i="6"/>
  <c r="Y24" i="6"/>
  <c r="Y23" i="6"/>
  <c r="Y22" i="6"/>
  <c r="Y21" i="6"/>
  <c r="Y20" i="6"/>
  <c r="Y19" i="6"/>
  <c r="Y18" i="6"/>
  <c r="Y17" i="6"/>
  <c r="Y16" i="6"/>
  <c r="Y15" i="6"/>
  <c r="Y14" i="6"/>
  <c r="Y13" i="6"/>
  <c r="Y12" i="6"/>
  <c r="V35" i="6"/>
  <c r="V34" i="6"/>
  <c r="V33" i="6"/>
  <c r="V32" i="6"/>
  <c r="V31" i="6"/>
  <c r="V30" i="6"/>
  <c r="V29" i="6"/>
  <c r="V28" i="6"/>
  <c r="V27" i="6"/>
  <c r="V26" i="6"/>
  <c r="V25" i="6"/>
  <c r="V24" i="6"/>
  <c r="V23" i="6"/>
  <c r="V22" i="6"/>
  <c r="V21" i="6"/>
  <c r="V20" i="6"/>
  <c r="V19" i="6"/>
  <c r="V18" i="6"/>
  <c r="V17" i="6"/>
  <c r="V16" i="6"/>
  <c r="V15" i="6"/>
  <c r="V14" i="6"/>
  <c r="V13" i="6"/>
  <c r="V12" i="6"/>
  <c r="S35" i="6"/>
  <c r="S34" i="6"/>
  <c r="S33" i="6"/>
  <c r="S32" i="6"/>
  <c r="S31" i="6"/>
  <c r="S30" i="6"/>
  <c r="S29" i="6"/>
  <c r="S28" i="6"/>
  <c r="S27" i="6"/>
  <c r="S26" i="6"/>
  <c r="S25" i="6"/>
  <c r="S24" i="6"/>
  <c r="S23" i="6"/>
  <c r="S22" i="6"/>
  <c r="S21" i="6"/>
  <c r="S20" i="6"/>
  <c r="S19" i="6"/>
  <c r="S18" i="6"/>
  <c r="S17" i="6"/>
  <c r="S16" i="6"/>
  <c r="S15" i="6"/>
  <c r="S14" i="6"/>
  <c r="S13" i="6"/>
  <c r="S12" i="6"/>
  <c r="P35" i="6"/>
  <c r="P34" i="6"/>
  <c r="P33" i="6"/>
  <c r="P32" i="6"/>
  <c r="P31" i="6"/>
  <c r="P30" i="6"/>
  <c r="P29" i="6"/>
  <c r="P28" i="6"/>
  <c r="P27" i="6"/>
  <c r="P26" i="6"/>
  <c r="P25" i="6"/>
  <c r="P24" i="6"/>
  <c r="P23" i="6"/>
  <c r="P22" i="6"/>
  <c r="P21" i="6"/>
  <c r="P20" i="6"/>
  <c r="P19" i="6"/>
  <c r="P18" i="6"/>
  <c r="P17" i="6"/>
  <c r="P16" i="6"/>
  <c r="P15" i="6"/>
  <c r="P14" i="6"/>
  <c r="P13" i="6"/>
  <c r="P12" i="6"/>
  <c r="M35" i="6"/>
  <c r="M34" i="6"/>
  <c r="M33" i="6"/>
  <c r="M32" i="6"/>
  <c r="M31" i="6"/>
  <c r="M30" i="6"/>
  <c r="M29" i="6"/>
  <c r="M28" i="6"/>
  <c r="M27" i="6"/>
  <c r="M26" i="6"/>
  <c r="M25" i="6"/>
  <c r="M24" i="6"/>
  <c r="M23" i="6"/>
  <c r="M22" i="6"/>
  <c r="M21" i="6"/>
  <c r="M20" i="6"/>
  <c r="M19" i="6"/>
  <c r="M18" i="6"/>
  <c r="M17" i="6"/>
  <c r="M16" i="6"/>
  <c r="M15" i="6"/>
  <c r="M14" i="6"/>
  <c r="M13" i="6"/>
  <c r="M12" i="6"/>
  <c r="J35" i="6"/>
  <c r="J34" i="6"/>
  <c r="J33" i="6"/>
  <c r="J32" i="6"/>
  <c r="J31" i="6"/>
  <c r="J30" i="6"/>
  <c r="J29" i="6"/>
  <c r="J28" i="6"/>
  <c r="J27" i="6"/>
  <c r="J26" i="6"/>
  <c r="J25" i="6"/>
  <c r="J24" i="6"/>
  <c r="J23" i="6"/>
  <c r="J22" i="6"/>
  <c r="J21" i="6"/>
  <c r="J20" i="6"/>
  <c r="J19" i="6"/>
  <c r="J18" i="6"/>
  <c r="J17" i="6"/>
  <c r="J16" i="6"/>
  <c r="J15" i="6"/>
  <c r="J14" i="6"/>
  <c r="J13" i="6"/>
  <c r="J12" i="6"/>
  <c r="G22" i="6"/>
  <c r="G23" i="6"/>
  <c r="G24" i="6"/>
  <c r="G25" i="6"/>
  <c r="G26" i="6"/>
  <c r="G27" i="6"/>
  <c r="G28" i="6"/>
  <c r="G29" i="6"/>
  <c r="G30" i="6"/>
  <c r="G31" i="6"/>
  <c r="G32" i="6"/>
  <c r="G33" i="6"/>
  <c r="G34" i="6"/>
  <c r="G35" i="6"/>
  <c r="AQ13" i="6"/>
  <c r="AQ14" i="6"/>
  <c r="AQ15" i="6"/>
  <c r="AQ16" i="6"/>
  <c r="AQ17" i="6"/>
  <c r="AQ18" i="6"/>
  <c r="AQ19" i="6"/>
  <c r="AQ20" i="6"/>
  <c r="AQ21" i="6"/>
  <c r="AQ22" i="6"/>
  <c r="AQ23" i="6"/>
  <c r="AQ24" i="6"/>
  <c r="AQ25" i="6"/>
  <c r="AQ26" i="6"/>
  <c r="AQ27" i="6"/>
  <c r="AQ28" i="6"/>
  <c r="AQ29" i="6"/>
  <c r="AQ30" i="6"/>
  <c r="AQ31" i="6"/>
  <c r="AQ32" i="6"/>
  <c r="AQ33" i="6"/>
  <c r="AQ34" i="6"/>
  <c r="AQ35" i="6"/>
  <c r="D11" i="2" l="1"/>
  <c r="C11" i="2"/>
  <c r="G11" i="2" s="1"/>
  <c r="E11" i="2"/>
  <c r="H11" i="2" s="1"/>
  <c r="F11" i="2"/>
  <c r="I11" i="2" s="1"/>
  <c r="A12" i="2"/>
  <c r="D12" i="2" l="1"/>
  <c r="C12" i="2"/>
  <c r="G12" i="2" s="1"/>
  <c r="E12" i="2"/>
  <c r="H12" i="2" s="1"/>
  <c r="F12" i="2"/>
  <c r="I12" i="2" s="1"/>
  <c r="A13" i="2"/>
  <c r="D13" i="2" l="1"/>
  <c r="C13" i="2"/>
  <c r="G13" i="2" s="1"/>
  <c r="E13" i="2"/>
  <c r="H13" i="2" s="1"/>
  <c r="F13" i="2"/>
  <c r="I13" i="2" s="1"/>
  <c r="A14" i="2"/>
  <c r="D14" i="2" l="1"/>
  <c r="C14" i="2"/>
  <c r="G14" i="2" s="1"/>
  <c r="E14" i="2"/>
  <c r="H14" i="2" s="1"/>
  <c r="F14" i="2"/>
  <c r="I14" i="2" s="1"/>
  <c r="A15" i="2"/>
  <c r="D15" i="2" l="1"/>
  <c r="C15" i="2"/>
  <c r="G15" i="2" s="1"/>
  <c r="E15" i="2"/>
  <c r="H15" i="2" s="1"/>
  <c r="F15" i="2"/>
  <c r="I15" i="2" s="1"/>
  <c r="A16" i="2"/>
  <c r="D16" i="2" l="1"/>
  <c r="C16" i="2"/>
  <c r="G16" i="2" s="1"/>
  <c r="E16" i="2"/>
  <c r="H16" i="2" s="1"/>
  <c r="F16" i="2"/>
  <c r="I16" i="2" s="1"/>
  <c r="A17" i="2"/>
  <c r="D17" i="2" l="1"/>
  <c r="C17" i="2"/>
  <c r="G17" i="2" s="1"/>
  <c r="E17" i="2"/>
  <c r="H17" i="2" s="1"/>
  <c r="F17" i="2"/>
  <c r="I17" i="2" s="1"/>
  <c r="A18" i="2"/>
  <c r="D18" i="2" l="1"/>
  <c r="C18" i="2"/>
  <c r="G18" i="2" s="1"/>
  <c r="E18" i="2"/>
  <c r="H18" i="2" s="1"/>
  <c r="F18" i="2"/>
  <c r="I18" i="2" s="1"/>
  <c r="A19" i="2"/>
  <c r="D19" i="2" l="1"/>
  <c r="C19" i="2"/>
  <c r="G19" i="2" s="1"/>
  <c r="E19" i="2"/>
  <c r="H19" i="2" s="1"/>
  <c r="F19" i="2"/>
  <c r="I19" i="2" s="1"/>
  <c r="A20" i="2"/>
  <c r="D20" i="2" l="1"/>
  <c r="C20" i="2"/>
  <c r="G20" i="2" s="1"/>
  <c r="E20" i="2"/>
  <c r="H20" i="2" s="1"/>
  <c r="F20" i="2"/>
  <c r="I20" i="2" s="1"/>
  <c r="A21" i="2"/>
  <c r="D21" i="2" l="1"/>
  <c r="C21" i="2"/>
  <c r="G21" i="2" s="1"/>
  <c r="E21" i="2"/>
  <c r="H21" i="2" s="1"/>
  <c r="F21" i="2"/>
  <c r="I21" i="2" s="1"/>
  <c r="A22" i="2"/>
  <c r="D22" i="2" l="1"/>
  <c r="C22" i="2"/>
  <c r="G22" i="2" s="1"/>
  <c r="E22" i="2"/>
  <c r="H22" i="2" s="1"/>
  <c r="F22" i="2"/>
  <c r="I22" i="2" s="1"/>
  <c r="A23" i="2"/>
  <c r="D23" i="2" l="1"/>
  <c r="C23" i="2"/>
  <c r="G23" i="2" s="1"/>
  <c r="E23" i="2"/>
  <c r="H23" i="2" s="1"/>
  <c r="F23" i="2"/>
  <c r="I23" i="2" s="1"/>
  <c r="A24" i="2"/>
  <c r="D24" i="2" l="1"/>
  <c r="C24" i="2"/>
  <c r="G24" i="2" s="1"/>
  <c r="E24" i="2"/>
  <c r="H24" i="2" s="1"/>
  <c r="F24" i="2"/>
  <c r="I24" i="2" s="1"/>
  <c r="A25" i="2"/>
  <c r="D25" i="2" l="1"/>
  <c r="C25" i="2"/>
  <c r="G25" i="2" s="1"/>
  <c r="E25" i="2"/>
  <c r="H25" i="2" s="1"/>
  <c r="F25" i="2"/>
  <c r="I25" i="2" s="1"/>
  <c r="A26" i="2"/>
  <c r="D26" i="2" l="1"/>
  <c r="C26" i="2"/>
  <c r="G26" i="2" s="1"/>
  <c r="E26" i="2"/>
  <c r="H26" i="2" s="1"/>
  <c r="F26" i="2"/>
  <c r="I26" i="2" s="1"/>
  <c r="A27" i="2"/>
  <c r="D27" i="2" l="1"/>
  <c r="C27" i="2"/>
  <c r="G27" i="2" s="1"/>
  <c r="E27" i="2"/>
  <c r="H27" i="2" s="1"/>
  <c r="F27" i="2"/>
  <c r="I27" i="2" s="1"/>
  <c r="A28" i="2"/>
  <c r="D28" i="2" l="1"/>
  <c r="C28" i="2"/>
  <c r="G28" i="2" s="1"/>
  <c r="E28" i="2"/>
  <c r="H28" i="2" s="1"/>
  <c r="F28" i="2"/>
  <c r="I28" i="2" s="1"/>
  <c r="A29" i="2"/>
  <c r="D29" i="2" l="1"/>
  <c r="C29" i="2"/>
  <c r="G29" i="2" s="1"/>
  <c r="E29" i="2"/>
  <c r="H29" i="2" s="1"/>
  <c r="F29" i="2"/>
  <c r="I29" i="2" s="1"/>
  <c r="A30" i="2"/>
  <c r="D30" i="2" l="1"/>
  <c r="C30" i="2"/>
  <c r="G30" i="2" s="1"/>
  <c r="E30" i="2"/>
  <c r="H30" i="2" s="1"/>
  <c r="F30" i="2"/>
  <c r="I30" i="2" s="1"/>
  <c r="A31" i="2"/>
  <c r="D31" i="2" l="1"/>
  <c r="C31" i="2"/>
  <c r="G31" i="2" s="1"/>
  <c r="E31" i="2"/>
  <c r="H31" i="2" s="1"/>
  <c r="F31" i="2"/>
  <c r="I31" i="2" s="1"/>
  <c r="A32" i="2"/>
  <c r="D32" i="2" l="1"/>
  <c r="C32" i="2"/>
  <c r="G32" i="2" s="1"/>
  <c r="E32" i="2"/>
  <c r="H32" i="2" s="1"/>
  <c r="F32" i="2"/>
  <c r="I32" i="2" s="1"/>
  <c r="A33" i="2"/>
  <c r="D33" i="2" l="1"/>
  <c r="C33" i="2"/>
  <c r="G33" i="2" s="1"/>
  <c r="E33" i="2"/>
  <c r="H33" i="2" s="1"/>
  <c r="F33" i="2"/>
  <c r="I33" i="2" s="1"/>
  <c r="A34" i="2"/>
  <c r="D34" i="2" l="1"/>
  <c r="C34" i="2"/>
  <c r="G34" i="2" s="1"/>
  <c r="E34" i="2"/>
  <c r="H34" i="2" s="1"/>
  <c r="F34" i="2"/>
  <c r="I34" i="2" s="1"/>
  <c r="A35" i="2"/>
  <c r="D35" i="2" l="1"/>
  <c r="C35" i="2"/>
  <c r="G35" i="2" s="1"/>
  <c r="E35" i="2"/>
  <c r="H35" i="2" s="1"/>
  <c r="F35" i="2"/>
  <c r="I35" i="2" s="1"/>
  <c r="A36" i="2"/>
  <c r="A37" i="2" s="1"/>
  <c r="D37" i="2" l="1"/>
  <c r="C37" i="2"/>
  <c r="G37" i="2" s="1"/>
  <c r="E37" i="2"/>
  <c r="H37" i="2" s="1"/>
  <c r="F37" i="2"/>
  <c r="I37" i="2" s="1"/>
  <c r="A38" i="2"/>
  <c r="D36" i="2"/>
  <c r="C36" i="2"/>
  <c r="G36" i="2" s="1"/>
  <c r="E36" i="2"/>
  <c r="H36" i="2" s="1"/>
  <c r="F36" i="2"/>
  <c r="I36" i="2" s="1"/>
  <c r="D38" i="2" l="1"/>
  <c r="C38" i="2"/>
  <c r="G38" i="2" s="1"/>
  <c r="E38" i="2"/>
  <c r="H38" i="2" s="1"/>
  <c r="F38" i="2"/>
  <c r="I38" i="2" s="1"/>
  <c r="A39" i="2"/>
  <c r="D39" i="2" l="1"/>
  <c r="C39" i="2"/>
  <c r="G39" i="2" s="1"/>
  <c r="E39" i="2"/>
  <c r="H39" i="2" s="1"/>
  <c r="F39" i="2"/>
  <c r="I39" i="2" s="1"/>
  <c r="A40" i="2"/>
  <c r="D40" i="2" l="1"/>
  <c r="C40" i="2"/>
  <c r="G40" i="2" s="1"/>
  <c r="E40" i="2"/>
  <c r="H40" i="2" s="1"/>
  <c r="F40" i="2"/>
  <c r="I40" i="2" s="1"/>
  <c r="A41" i="2"/>
  <c r="D41" i="2" l="1"/>
  <c r="C41" i="2"/>
  <c r="G41" i="2" s="1"/>
  <c r="E41" i="2"/>
  <c r="H41" i="2" s="1"/>
  <c r="F41" i="2"/>
  <c r="I41" i="2" s="1"/>
  <c r="A42" i="2"/>
  <c r="D42" i="2" l="1"/>
  <c r="C42" i="2"/>
  <c r="G42" i="2" s="1"/>
  <c r="E42" i="2"/>
  <c r="H42" i="2" s="1"/>
  <c r="F42" i="2"/>
  <c r="I42" i="2" s="1"/>
  <c r="A43" i="2"/>
  <c r="D43" i="2" l="1"/>
  <c r="C43" i="2"/>
  <c r="G43" i="2" s="1"/>
  <c r="E43" i="2"/>
  <c r="H43" i="2" s="1"/>
  <c r="F43" i="2"/>
  <c r="I43" i="2" s="1"/>
  <c r="A44" i="2"/>
  <c r="D44" i="2" l="1"/>
  <c r="C44" i="2"/>
  <c r="G44" i="2" s="1"/>
  <c r="E44" i="2"/>
  <c r="H44" i="2" s="1"/>
  <c r="F44" i="2"/>
  <c r="I44" i="2" s="1"/>
  <c r="A45" i="2"/>
  <c r="D45" i="2" l="1"/>
  <c r="C45" i="2"/>
  <c r="G45" i="2" s="1"/>
  <c r="E45" i="2"/>
  <c r="H45" i="2" s="1"/>
  <c r="F45" i="2"/>
  <c r="I45" i="2" s="1"/>
  <c r="A46" i="2"/>
  <c r="D46" i="2" l="1"/>
  <c r="C46" i="2"/>
  <c r="G46" i="2" s="1"/>
  <c r="E46" i="2"/>
  <c r="H46" i="2" s="1"/>
  <c r="F46" i="2"/>
  <c r="I46" i="2" s="1"/>
  <c r="A47" i="2"/>
  <c r="D47" i="2" l="1"/>
  <c r="C47" i="2"/>
  <c r="G47" i="2" s="1"/>
  <c r="E47" i="2"/>
  <c r="H47" i="2" s="1"/>
  <c r="F47" i="2"/>
  <c r="I47" i="2" s="1"/>
  <c r="A48" i="2"/>
  <c r="D48" i="2" l="1"/>
  <c r="C48" i="2"/>
  <c r="G48" i="2" s="1"/>
  <c r="E48" i="2"/>
  <c r="H48" i="2" s="1"/>
  <c r="F48" i="2"/>
  <c r="I48" i="2" s="1"/>
  <c r="A49" i="2"/>
  <c r="D49" i="2" l="1"/>
  <c r="C49" i="2"/>
  <c r="G49" i="2" s="1"/>
  <c r="E49" i="2"/>
  <c r="H49" i="2" s="1"/>
  <c r="F49" i="2"/>
  <c r="I49" i="2" s="1"/>
  <c r="A50" i="2"/>
  <c r="D50" i="2" l="1"/>
  <c r="C50" i="2"/>
  <c r="G50" i="2" s="1"/>
  <c r="E50" i="2"/>
  <c r="H50" i="2" s="1"/>
  <c r="F50" i="2"/>
  <c r="I50" i="2" s="1"/>
  <c r="A51" i="2"/>
  <c r="D51" i="2" l="1"/>
  <c r="C51" i="2"/>
  <c r="G51" i="2" s="1"/>
  <c r="E51" i="2"/>
  <c r="H51" i="2" s="1"/>
  <c r="F51" i="2"/>
  <c r="I51" i="2" s="1"/>
  <c r="A52" i="2"/>
  <c r="D52" i="2" l="1"/>
  <c r="C52" i="2"/>
  <c r="G52" i="2" s="1"/>
  <c r="E52" i="2"/>
  <c r="H52" i="2" s="1"/>
  <c r="F52" i="2"/>
  <c r="I52" i="2" s="1"/>
  <c r="A53" i="2"/>
  <c r="D53" i="2" l="1"/>
  <c r="C53" i="2"/>
  <c r="G53" i="2" s="1"/>
  <c r="E53" i="2"/>
  <c r="H53" i="2" s="1"/>
  <c r="F53" i="2"/>
  <c r="I53" i="2" s="1"/>
  <c r="A54" i="2"/>
  <c r="D54" i="2" l="1"/>
  <c r="C54" i="2"/>
  <c r="G54" i="2" s="1"/>
  <c r="E54" i="2"/>
  <c r="H54" i="2" s="1"/>
  <c r="F54" i="2"/>
  <c r="I54" i="2" s="1"/>
  <c r="A55" i="2"/>
  <c r="D55" i="2" l="1"/>
  <c r="C55" i="2"/>
  <c r="G55" i="2" s="1"/>
  <c r="E55" i="2"/>
  <c r="H55" i="2" s="1"/>
  <c r="F55" i="2"/>
  <c r="I55" i="2" s="1"/>
  <c r="A56" i="2"/>
  <c r="D56" i="2" l="1"/>
  <c r="C56" i="2"/>
  <c r="G56" i="2" s="1"/>
  <c r="E56" i="2"/>
  <c r="H56" i="2" s="1"/>
  <c r="F56" i="2"/>
  <c r="I56" i="2" s="1"/>
  <c r="A57" i="2"/>
  <c r="D57" i="2" l="1"/>
  <c r="C57" i="2"/>
  <c r="G57" i="2" s="1"/>
  <c r="E57" i="2"/>
  <c r="H57" i="2" s="1"/>
  <c r="F57" i="2"/>
  <c r="I57" i="2" s="1"/>
  <c r="A58" i="2"/>
  <c r="D58" i="2" l="1"/>
  <c r="C58" i="2"/>
  <c r="G58" i="2" s="1"/>
  <c r="E58" i="2"/>
  <c r="H58" i="2" s="1"/>
  <c r="F58" i="2"/>
  <c r="I58" i="2" s="1"/>
  <c r="A59" i="2"/>
  <c r="D59" i="2" l="1"/>
  <c r="C59" i="2"/>
  <c r="G59" i="2" s="1"/>
  <c r="E59" i="2"/>
  <c r="H59" i="2" s="1"/>
  <c r="F59" i="2"/>
  <c r="I59" i="2" s="1"/>
  <c r="A60" i="2"/>
  <c r="D60" i="2" l="1"/>
  <c r="C60" i="2"/>
  <c r="G60" i="2" s="1"/>
  <c r="E60" i="2"/>
  <c r="H60" i="2" s="1"/>
  <c r="F60" i="2"/>
  <c r="I60" i="2" s="1"/>
  <c r="A61" i="2"/>
  <c r="D61" i="2" l="1"/>
  <c r="C61" i="2"/>
  <c r="G61" i="2" s="1"/>
  <c r="E61" i="2"/>
  <c r="H61" i="2" s="1"/>
  <c r="F61" i="2"/>
  <c r="I61" i="2" s="1"/>
  <c r="A62" i="2"/>
  <c r="D62" i="2" l="1"/>
  <c r="C62" i="2"/>
  <c r="G62" i="2" s="1"/>
  <c r="E62" i="2"/>
  <c r="H62" i="2" s="1"/>
  <c r="F62" i="2"/>
  <c r="I62" i="2" s="1"/>
  <c r="A63" i="2"/>
  <c r="D63" i="2" l="1"/>
  <c r="C63" i="2"/>
  <c r="G63" i="2" s="1"/>
  <c r="E63" i="2"/>
  <c r="H63" i="2" s="1"/>
  <c r="F63" i="2"/>
  <c r="I63" i="2" s="1"/>
  <c r="A64" i="2"/>
  <c r="D64" i="2" l="1"/>
  <c r="C64" i="2"/>
  <c r="G64" i="2" s="1"/>
  <c r="E64" i="2"/>
  <c r="H64" i="2" s="1"/>
  <c r="F64" i="2"/>
  <c r="I64" i="2" s="1"/>
  <c r="A65" i="2"/>
  <c r="D65" i="2" l="1"/>
  <c r="C65" i="2"/>
  <c r="G65" i="2" s="1"/>
  <c r="E65" i="2"/>
  <c r="H65" i="2" s="1"/>
  <c r="F65" i="2"/>
  <c r="I65" i="2" s="1"/>
  <c r="A66" i="2"/>
  <c r="D66" i="2" l="1"/>
  <c r="C66" i="2"/>
  <c r="G66" i="2" s="1"/>
  <c r="E66" i="2"/>
  <c r="H66" i="2" s="1"/>
  <c r="F66" i="2"/>
  <c r="I66" i="2" s="1"/>
  <c r="A67" i="2"/>
  <c r="D67" i="2" l="1"/>
  <c r="C67" i="2"/>
  <c r="G67" i="2" s="1"/>
  <c r="E67" i="2"/>
  <c r="H67" i="2" s="1"/>
  <c r="F67" i="2"/>
  <c r="I67" i="2" s="1"/>
  <c r="A68" i="2"/>
  <c r="D68" i="2" l="1"/>
  <c r="C68" i="2"/>
  <c r="G68" i="2" s="1"/>
  <c r="E68" i="2"/>
  <c r="H68" i="2" s="1"/>
  <c r="F68" i="2"/>
  <c r="I68" i="2" s="1"/>
  <c r="A69" i="2"/>
  <c r="D69" i="2" l="1"/>
  <c r="C69" i="2"/>
  <c r="G69" i="2" s="1"/>
  <c r="E69" i="2"/>
  <c r="H69" i="2" s="1"/>
  <c r="F69" i="2"/>
  <c r="I69" i="2" s="1"/>
  <c r="A70" i="2"/>
  <c r="D70" i="2" l="1"/>
  <c r="C70" i="2"/>
  <c r="G70" i="2" s="1"/>
  <c r="E70" i="2"/>
  <c r="H70" i="2" s="1"/>
  <c r="F70" i="2"/>
  <c r="I70" i="2" s="1"/>
  <c r="A71" i="2"/>
  <c r="D71" i="2" l="1"/>
  <c r="C71" i="2"/>
  <c r="G71" i="2" s="1"/>
  <c r="E71" i="2"/>
  <c r="H71" i="2" s="1"/>
  <c r="F71" i="2"/>
  <c r="I71" i="2" s="1"/>
  <c r="A72" i="2"/>
  <c r="D72" i="2" l="1"/>
  <c r="C72" i="2"/>
  <c r="G72" i="2" s="1"/>
  <c r="E72" i="2"/>
  <c r="H72" i="2" s="1"/>
  <c r="F72" i="2"/>
  <c r="I72" i="2" s="1"/>
  <c r="A73" i="2"/>
  <c r="D73" i="2" l="1"/>
  <c r="C73" i="2"/>
  <c r="G73" i="2" s="1"/>
  <c r="E73" i="2"/>
  <c r="H73" i="2" s="1"/>
  <c r="F73" i="2"/>
  <c r="I73" i="2" s="1"/>
  <c r="A74" i="2"/>
  <c r="D74" i="2" l="1"/>
  <c r="C74" i="2"/>
  <c r="G74" i="2" s="1"/>
  <c r="E74" i="2"/>
  <c r="H74" i="2" s="1"/>
  <c r="F74" i="2"/>
  <c r="I74" i="2" s="1"/>
  <c r="A75" i="2"/>
  <c r="D75" i="2" l="1"/>
  <c r="C75" i="2"/>
  <c r="G75" i="2" s="1"/>
  <c r="E75" i="2"/>
  <c r="H75" i="2" s="1"/>
  <c r="F75" i="2"/>
  <c r="I75" i="2" s="1"/>
  <c r="A76" i="2"/>
  <c r="D76" i="2" l="1"/>
  <c r="C76" i="2"/>
  <c r="G76" i="2" s="1"/>
  <c r="E76" i="2"/>
  <c r="H76" i="2" s="1"/>
  <c r="F76" i="2"/>
  <c r="I76" i="2" s="1"/>
  <c r="A77" i="2"/>
  <c r="D77" i="2" l="1"/>
  <c r="C77" i="2"/>
  <c r="G77" i="2" s="1"/>
  <c r="E77" i="2"/>
  <c r="H77" i="2" s="1"/>
  <c r="F77" i="2"/>
  <c r="I77" i="2" s="1"/>
  <c r="A78" i="2"/>
  <c r="D78" i="2" l="1"/>
  <c r="C78" i="2"/>
  <c r="G78" i="2" s="1"/>
  <c r="E78" i="2"/>
  <c r="H78" i="2" s="1"/>
  <c r="F78" i="2"/>
  <c r="I78" i="2" s="1"/>
  <c r="A79" i="2"/>
  <c r="D79" i="2" l="1"/>
  <c r="C79" i="2"/>
  <c r="G79" i="2" s="1"/>
  <c r="E79" i="2"/>
  <c r="H79" i="2" s="1"/>
  <c r="F79" i="2"/>
  <c r="I79" i="2" s="1"/>
  <c r="A80" i="2"/>
  <c r="D80" i="2" l="1"/>
  <c r="C80" i="2"/>
  <c r="G80" i="2" s="1"/>
  <c r="E80" i="2"/>
  <c r="H80" i="2" s="1"/>
  <c r="F80" i="2"/>
  <c r="I80" i="2" s="1"/>
  <c r="A81" i="2"/>
  <c r="D81" i="2" l="1"/>
  <c r="C81" i="2"/>
  <c r="G81" i="2" s="1"/>
  <c r="E81" i="2"/>
  <c r="H81" i="2" s="1"/>
  <c r="F81" i="2"/>
  <c r="I81" i="2" s="1"/>
  <c r="A82" i="2"/>
  <c r="D82" i="2" l="1"/>
  <c r="C82" i="2"/>
  <c r="G82" i="2" s="1"/>
  <c r="E82" i="2"/>
  <c r="H82" i="2" s="1"/>
  <c r="F82" i="2"/>
  <c r="I82" i="2" s="1"/>
  <c r="A83" i="2"/>
  <c r="D83" i="2" l="1"/>
  <c r="C83" i="2"/>
  <c r="G83" i="2" s="1"/>
  <c r="E83" i="2"/>
  <c r="H83" i="2" s="1"/>
  <c r="F83" i="2"/>
  <c r="I83" i="2" s="1"/>
  <c r="A84" i="2"/>
  <c r="D84" i="2" l="1"/>
  <c r="C84" i="2"/>
  <c r="G84" i="2" s="1"/>
  <c r="E84" i="2"/>
  <c r="H84" i="2" s="1"/>
  <c r="F84" i="2"/>
  <c r="I84" i="2" s="1"/>
  <c r="A85" i="2"/>
  <c r="D85" i="2" l="1"/>
  <c r="C85" i="2"/>
  <c r="G85" i="2" s="1"/>
  <c r="E85" i="2"/>
  <c r="H85" i="2" s="1"/>
  <c r="F85" i="2"/>
  <c r="I85" i="2" s="1"/>
  <c r="A86" i="2"/>
  <c r="D86" i="2" l="1"/>
  <c r="C86" i="2"/>
  <c r="G86" i="2" s="1"/>
  <c r="E86" i="2"/>
  <c r="H86" i="2" s="1"/>
  <c r="F86" i="2"/>
  <c r="I86" i="2" s="1"/>
  <c r="A87" i="2"/>
  <c r="D87" i="2" l="1"/>
  <c r="C87" i="2"/>
  <c r="G87" i="2" s="1"/>
  <c r="E87" i="2"/>
  <c r="H87" i="2" s="1"/>
  <c r="F87" i="2"/>
  <c r="I87" i="2" s="1"/>
  <c r="A88" i="2"/>
  <c r="D88" i="2" l="1"/>
  <c r="C88" i="2"/>
  <c r="G88" i="2" s="1"/>
  <c r="E88" i="2"/>
  <c r="H88" i="2" s="1"/>
  <c r="F88" i="2"/>
  <c r="I88" i="2" s="1"/>
  <c r="A89" i="2"/>
  <c r="D89" i="2" l="1"/>
  <c r="C89" i="2"/>
  <c r="G89" i="2" s="1"/>
  <c r="E89" i="2"/>
  <c r="H89" i="2" s="1"/>
  <c r="F89" i="2"/>
  <c r="I89" i="2" s="1"/>
  <c r="A90" i="2"/>
  <c r="D90" i="2" l="1"/>
  <c r="C90" i="2"/>
  <c r="G90" i="2" s="1"/>
  <c r="E90" i="2"/>
  <c r="H90" i="2" s="1"/>
  <c r="F90" i="2"/>
  <c r="I90" i="2" s="1"/>
  <c r="A91" i="2"/>
  <c r="D91" i="2" l="1"/>
  <c r="C91" i="2"/>
  <c r="G91" i="2" s="1"/>
  <c r="E91" i="2"/>
  <c r="H91" i="2" s="1"/>
  <c r="F91" i="2"/>
  <c r="I91" i="2" s="1"/>
  <c r="A92" i="2"/>
  <c r="D92" i="2" l="1"/>
  <c r="C92" i="2"/>
  <c r="G92" i="2" s="1"/>
  <c r="E92" i="2"/>
  <c r="H92" i="2" s="1"/>
  <c r="F92" i="2"/>
  <c r="I92" i="2" s="1"/>
  <c r="A93" i="2"/>
  <c r="D93" i="2" l="1"/>
  <c r="C93" i="2"/>
  <c r="G93" i="2" s="1"/>
  <c r="E93" i="2"/>
  <c r="H93" i="2" s="1"/>
  <c r="F93" i="2"/>
  <c r="I93" i="2" s="1"/>
  <c r="A94" i="2"/>
  <c r="D94" i="2" l="1"/>
  <c r="C94" i="2"/>
  <c r="G94" i="2" s="1"/>
  <c r="E94" i="2"/>
  <c r="H94" i="2" s="1"/>
  <c r="F94" i="2"/>
  <c r="I94" i="2" s="1"/>
  <c r="A95" i="2"/>
  <c r="D95" i="2" l="1"/>
  <c r="C95" i="2"/>
  <c r="G95" i="2" s="1"/>
  <c r="E95" i="2"/>
  <c r="H95" i="2" s="1"/>
  <c r="F95" i="2"/>
  <c r="I95" i="2" s="1"/>
  <c r="A96" i="2"/>
  <c r="D96" i="2" l="1"/>
  <c r="C96" i="2"/>
  <c r="G96" i="2" s="1"/>
  <c r="E96" i="2"/>
  <c r="H96" i="2" s="1"/>
  <c r="F96" i="2"/>
  <c r="I96" i="2" s="1"/>
  <c r="A97" i="2"/>
  <c r="D97" i="2" l="1"/>
  <c r="C97" i="2"/>
  <c r="G97" i="2" s="1"/>
  <c r="E97" i="2"/>
  <c r="H97" i="2" s="1"/>
  <c r="F97" i="2"/>
  <c r="I97" i="2" s="1"/>
  <c r="A98" i="2"/>
  <c r="D98" i="2" l="1"/>
  <c r="C98" i="2"/>
  <c r="G98" i="2" s="1"/>
  <c r="E98" i="2"/>
  <c r="H98" i="2" s="1"/>
  <c r="F98" i="2"/>
  <c r="I98" i="2" s="1"/>
  <c r="A99" i="2"/>
  <c r="D99" i="2" l="1"/>
  <c r="C99" i="2"/>
  <c r="G99" i="2" s="1"/>
  <c r="E99" i="2"/>
  <c r="H99" i="2" s="1"/>
  <c r="F99" i="2"/>
  <c r="I99" i="2" s="1"/>
  <c r="A100" i="2"/>
  <c r="D100" i="2" l="1"/>
  <c r="C100" i="2"/>
  <c r="G100" i="2" s="1"/>
  <c r="E100" i="2"/>
  <c r="H100" i="2" s="1"/>
  <c r="F100" i="2"/>
  <c r="I100" i="2" s="1"/>
  <c r="A101" i="2"/>
  <c r="D101" i="2" l="1"/>
  <c r="C101" i="2"/>
  <c r="G101" i="2" s="1"/>
  <c r="E101" i="2"/>
  <c r="H101" i="2" s="1"/>
  <c r="F101" i="2"/>
  <c r="I101" i="2" s="1"/>
  <c r="A102" i="2"/>
  <c r="D102" i="2" l="1"/>
  <c r="C102" i="2"/>
  <c r="G102" i="2" s="1"/>
  <c r="E102" i="2"/>
  <c r="H102" i="2" s="1"/>
  <c r="F102" i="2"/>
  <c r="I102" i="2" s="1"/>
  <c r="A103" i="2"/>
  <c r="D103" i="2" l="1"/>
  <c r="C103" i="2"/>
  <c r="G103" i="2" s="1"/>
  <c r="E103" i="2"/>
  <c r="H103" i="2" s="1"/>
  <c r="F103" i="2"/>
  <c r="I103" i="2" s="1"/>
  <c r="A104" i="2"/>
  <c r="D104" i="2" l="1"/>
  <c r="C104" i="2"/>
  <c r="G104" i="2" s="1"/>
  <c r="E104" i="2"/>
  <c r="H104" i="2" s="1"/>
  <c r="F104" i="2"/>
  <c r="I104" i="2" s="1"/>
  <c r="A105" i="2"/>
  <c r="D105" i="2" l="1"/>
  <c r="C105" i="2"/>
  <c r="G105" i="2" s="1"/>
  <c r="E105" i="2"/>
  <c r="H105" i="2" s="1"/>
  <c r="F105" i="2"/>
  <c r="I105" i="2" s="1"/>
  <c r="A106" i="2"/>
  <c r="D106" i="2" l="1"/>
  <c r="C106" i="2"/>
  <c r="G106" i="2" s="1"/>
  <c r="E106" i="2"/>
  <c r="H106" i="2" s="1"/>
  <c r="F106" i="2"/>
  <c r="I106" i="2" s="1"/>
  <c r="A107" i="2"/>
  <c r="C107" i="2" l="1"/>
  <c r="D107" i="2"/>
  <c r="E107" i="2"/>
  <c r="H107" i="2" s="1"/>
  <c r="F107" i="2"/>
  <c r="I107" i="2" s="1"/>
  <c r="A108" i="2"/>
  <c r="G107" i="2" l="1"/>
  <c r="A109" i="2"/>
  <c r="C108" i="2"/>
  <c r="D108" i="2"/>
  <c r="E108" i="2"/>
  <c r="H108" i="2" s="1"/>
  <c r="F108" i="2"/>
  <c r="I108" i="2" s="1"/>
  <c r="G108" i="2" l="1"/>
  <c r="A110" i="2"/>
  <c r="C109" i="2"/>
  <c r="D109" i="2"/>
  <c r="E109" i="2"/>
  <c r="H109" i="2" s="1"/>
  <c r="F109" i="2"/>
  <c r="I109" i="2" s="1"/>
  <c r="G109" i="2" l="1"/>
  <c r="A111" i="2"/>
  <c r="C110" i="2"/>
  <c r="D110" i="2"/>
  <c r="E110" i="2"/>
  <c r="H110" i="2" s="1"/>
  <c r="F110" i="2"/>
  <c r="I110" i="2" s="1"/>
  <c r="G110" i="2" l="1"/>
  <c r="A112" i="2"/>
  <c r="C111" i="2"/>
  <c r="D111" i="2"/>
  <c r="E111" i="2"/>
  <c r="H111" i="2" s="1"/>
  <c r="F111" i="2"/>
  <c r="I111" i="2" s="1"/>
  <c r="G111" i="2" l="1"/>
  <c r="A113" i="2"/>
  <c r="C112" i="2"/>
  <c r="D112" i="2"/>
  <c r="E112" i="2"/>
  <c r="H112" i="2" s="1"/>
  <c r="F112" i="2"/>
  <c r="I112" i="2" s="1"/>
  <c r="G112" i="2" l="1"/>
  <c r="A114" i="2"/>
  <c r="C113" i="2"/>
  <c r="D113" i="2"/>
  <c r="E113" i="2"/>
  <c r="H113" i="2" s="1"/>
  <c r="F113" i="2"/>
  <c r="I113" i="2" s="1"/>
  <c r="G113" i="2" l="1"/>
  <c r="A115" i="2"/>
  <c r="C114" i="2"/>
  <c r="D114" i="2"/>
  <c r="E114" i="2"/>
  <c r="H114" i="2" s="1"/>
  <c r="F114" i="2"/>
  <c r="I114" i="2" s="1"/>
  <c r="G114" i="2" l="1"/>
  <c r="A116" i="2"/>
  <c r="C115" i="2"/>
  <c r="D115" i="2"/>
  <c r="E115" i="2"/>
  <c r="H115" i="2" s="1"/>
  <c r="F115" i="2"/>
  <c r="I115" i="2" s="1"/>
  <c r="G115" i="2" l="1"/>
  <c r="A117" i="2"/>
  <c r="C116" i="2"/>
  <c r="D116" i="2"/>
  <c r="E116" i="2"/>
  <c r="H116" i="2" s="1"/>
  <c r="F116" i="2"/>
  <c r="I116" i="2" s="1"/>
  <c r="G116" i="2" l="1"/>
  <c r="A118" i="2"/>
  <c r="C117" i="2"/>
  <c r="D117" i="2"/>
  <c r="E117" i="2"/>
  <c r="H117" i="2" s="1"/>
  <c r="F117" i="2"/>
  <c r="I117" i="2" s="1"/>
  <c r="G117" i="2" l="1"/>
  <c r="A119" i="2"/>
  <c r="C118" i="2"/>
  <c r="D118" i="2"/>
  <c r="E118" i="2"/>
  <c r="H118" i="2" s="1"/>
  <c r="F118" i="2"/>
  <c r="I118" i="2" s="1"/>
  <c r="G118" i="2" l="1"/>
  <c r="A120" i="2"/>
  <c r="C119" i="2"/>
  <c r="D119" i="2"/>
  <c r="E119" i="2"/>
  <c r="H119" i="2" s="1"/>
  <c r="F119" i="2"/>
  <c r="I119" i="2" s="1"/>
  <c r="G119" i="2" l="1"/>
  <c r="A121" i="2"/>
  <c r="C120" i="2"/>
  <c r="D120" i="2"/>
  <c r="E120" i="2"/>
  <c r="H120" i="2" s="1"/>
  <c r="F120" i="2"/>
  <c r="I120" i="2" s="1"/>
  <c r="G120" i="2" l="1"/>
  <c r="A122" i="2"/>
  <c r="C121" i="2"/>
  <c r="D121" i="2"/>
  <c r="E121" i="2"/>
  <c r="H121" i="2" s="1"/>
  <c r="F121" i="2"/>
  <c r="I121" i="2" s="1"/>
  <c r="G121" i="2" l="1"/>
  <c r="A123" i="2"/>
  <c r="C122" i="2"/>
  <c r="D122" i="2"/>
  <c r="E122" i="2"/>
  <c r="H122" i="2" s="1"/>
  <c r="F122" i="2"/>
  <c r="I122" i="2" s="1"/>
  <c r="G122" i="2" l="1"/>
  <c r="A124" i="2"/>
  <c r="C123" i="2"/>
  <c r="D123" i="2"/>
  <c r="E123" i="2"/>
  <c r="H123" i="2" s="1"/>
  <c r="F123" i="2"/>
  <c r="I123" i="2" s="1"/>
  <c r="G123" i="2" l="1"/>
  <c r="A125" i="2"/>
  <c r="C124" i="2"/>
  <c r="D124" i="2"/>
  <c r="E124" i="2"/>
  <c r="H124" i="2" s="1"/>
  <c r="F124" i="2"/>
  <c r="I124" i="2" s="1"/>
  <c r="G124" i="2" l="1"/>
  <c r="A126" i="2"/>
  <c r="C125" i="2"/>
  <c r="D125" i="2"/>
  <c r="E125" i="2"/>
  <c r="H125" i="2" s="1"/>
  <c r="F125" i="2"/>
  <c r="I125" i="2" s="1"/>
  <c r="G125" i="2" l="1"/>
  <c r="A127" i="2"/>
  <c r="C126" i="2"/>
  <c r="D126" i="2"/>
  <c r="E126" i="2"/>
  <c r="H126" i="2" s="1"/>
  <c r="F126" i="2"/>
  <c r="I126" i="2" s="1"/>
  <c r="G126" i="2" l="1"/>
  <c r="A128" i="2"/>
  <c r="C127" i="2"/>
  <c r="D127" i="2"/>
  <c r="E127" i="2"/>
  <c r="H127" i="2" s="1"/>
  <c r="F127" i="2"/>
  <c r="I127" i="2" s="1"/>
  <c r="G127" i="2" l="1"/>
  <c r="C128" i="2"/>
  <c r="D128" i="2"/>
  <c r="E128" i="2"/>
  <c r="H128" i="2" s="1"/>
  <c r="F128" i="2"/>
  <c r="I128" i="2" s="1"/>
  <c r="L21" i="12" l="1"/>
  <c r="L25" i="12"/>
  <c r="L24" i="12"/>
  <c r="L23" i="12"/>
  <c r="L22" i="12"/>
  <c r="L20" i="12"/>
  <c r="L19" i="12"/>
  <c r="L18" i="12"/>
  <c r="L17" i="12"/>
  <c r="L16" i="12"/>
  <c r="L15" i="12"/>
  <c r="L14" i="12"/>
  <c r="L13" i="12"/>
  <c r="L12" i="12"/>
  <c r="L11" i="12"/>
  <c r="L10" i="12"/>
  <c r="G128" i="2"/>
  <c r="J11" i="12" s="1"/>
  <c r="F8" i="3"/>
  <c r="B8" i="7"/>
  <c r="B6" i="7"/>
  <c r="B9" i="7"/>
  <c r="B47" i="7" s="1"/>
  <c r="C6" i="7"/>
  <c r="F9" i="3"/>
  <c r="F10" i="3"/>
  <c r="F12" i="3"/>
  <c r="F23" i="3"/>
  <c r="F11" i="3"/>
  <c r="F13" i="3"/>
  <c r="F14" i="3"/>
  <c r="F15" i="3"/>
  <c r="F16" i="3"/>
  <c r="F17" i="3"/>
  <c r="F18" i="3"/>
  <c r="F19" i="3"/>
  <c r="F20" i="3"/>
  <c r="F21" i="3"/>
  <c r="F22" i="3"/>
  <c r="E9" i="3"/>
  <c r="E10" i="3"/>
  <c r="E11" i="3"/>
  <c r="E12" i="3"/>
  <c r="E13" i="3"/>
  <c r="E14" i="3"/>
  <c r="E15" i="3"/>
  <c r="E16" i="3"/>
  <c r="E17" i="3"/>
  <c r="E18" i="3"/>
  <c r="E19" i="3"/>
  <c r="E20" i="3"/>
  <c r="E21" i="3"/>
  <c r="E22" i="3"/>
  <c r="E23" i="3"/>
  <c r="E8" i="3"/>
  <c r="G11" i="12" l="1"/>
  <c r="F11" i="12"/>
  <c r="E11" i="12"/>
  <c r="D11" i="12"/>
  <c r="G21" i="12"/>
  <c r="F21" i="12"/>
  <c r="E21" i="12"/>
  <c r="D21" i="12"/>
  <c r="C21" i="12"/>
  <c r="G20" i="12"/>
  <c r="F20" i="12"/>
  <c r="E20" i="12"/>
  <c r="D20" i="12"/>
  <c r="C20" i="12"/>
  <c r="G19" i="12"/>
  <c r="F19" i="12"/>
  <c r="E19" i="12"/>
  <c r="D19" i="12"/>
  <c r="C19" i="12"/>
  <c r="G18" i="12"/>
  <c r="F18" i="12"/>
  <c r="E18" i="12"/>
  <c r="D18" i="12"/>
  <c r="C18" i="12"/>
  <c r="G17" i="12"/>
  <c r="F17" i="12"/>
  <c r="E17" i="12"/>
  <c r="D17" i="12"/>
  <c r="C17" i="12"/>
  <c r="G16" i="12"/>
  <c r="F16" i="12"/>
  <c r="E16" i="12"/>
  <c r="D16" i="12"/>
  <c r="C16" i="12"/>
  <c r="G15" i="12"/>
  <c r="F15" i="12"/>
  <c r="E15" i="12"/>
  <c r="D15" i="12"/>
  <c r="G14" i="12"/>
  <c r="F14" i="12"/>
  <c r="E14" i="12"/>
  <c r="D14" i="12"/>
  <c r="G13" i="12"/>
  <c r="F13" i="12"/>
  <c r="E13" i="12"/>
  <c r="D13" i="12"/>
  <c r="G12" i="12"/>
  <c r="F12" i="12"/>
  <c r="E12" i="12"/>
  <c r="D12" i="12"/>
  <c r="C14" i="12"/>
  <c r="C15" i="12"/>
  <c r="C12" i="12"/>
  <c r="C13" i="12"/>
  <c r="C11" i="12"/>
  <c r="M25" i="12"/>
  <c r="M24" i="12"/>
  <c r="M23" i="12"/>
  <c r="M22" i="12"/>
  <c r="M21" i="12"/>
  <c r="M20" i="12"/>
  <c r="M19" i="12"/>
  <c r="M18" i="12"/>
  <c r="M17" i="12"/>
  <c r="M16" i="12"/>
  <c r="M15" i="12"/>
  <c r="M14" i="12"/>
  <c r="M13" i="12"/>
  <c r="M12" i="12"/>
  <c r="M11" i="12"/>
  <c r="H11" i="12"/>
  <c r="J25" i="12"/>
  <c r="I25" i="12"/>
  <c r="H25" i="12"/>
  <c r="G25" i="12"/>
  <c r="F25" i="12"/>
  <c r="E25" i="12"/>
  <c r="D25" i="12"/>
  <c r="C25" i="12"/>
  <c r="J24" i="12"/>
  <c r="I24" i="12"/>
  <c r="H24" i="12"/>
  <c r="G24" i="12"/>
  <c r="F24" i="12"/>
  <c r="E24" i="12"/>
  <c r="D24" i="12"/>
  <c r="C24" i="12"/>
  <c r="J23" i="12"/>
  <c r="I23" i="12"/>
  <c r="H23" i="12"/>
  <c r="G23" i="12"/>
  <c r="F23" i="12"/>
  <c r="E23" i="12"/>
  <c r="D23" i="12"/>
  <c r="C23" i="12"/>
  <c r="J22" i="12"/>
  <c r="I22" i="12"/>
  <c r="H22" i="12"/>
  <c r="G22" i="12"/>
  <c r="F22" i="12"/>
  <c r="E22" i="12"/>
  <c r="D22" i="12"/>
  <c r="C22" i="12"/>
  <c r="J21" i="12"/>
  <c r="I21" i="12"/>
  <c r="H21" i="12"/>
  <c r="J20" i="12"/>
  <c r="I20" i="12"/>
  <c r="H20" i="12"/>
  <c r="J19" i="12"/>
  <c r="I19" i="12"/>
  <c r="H19" i="12"/>
  <c r="J18" i="12"/>
  <c r="I18" i="12"/>
  <c r="H18" i="12"/>
  <c r="J17" i="12"/>
  <c r="I17" i="12"/>
  <c r="H17" i="12"/>
  <c r="J16" i="12"/>
  <c r="I16" i="12"/>
  <c r="H16" i="12"/>
  <c r="J15" i="12"/>
  <c r="I15" i="12"/>
  <c r="H15" i="12"/>
  <c r="J14" i="12"/>
  <c r="I14" i="12"/>
  <c r="H14" i="12"/>
  <c r="J13" i="12"/>
  <c r="I13" i="12"/>
  <c r="H13" i="12"/>
  <c r="J12" i="12"/>
  <c r="I12" i="12"/>
  <c r="H12" i="12"/>
  <c r="I11" i="12"/>
  <c r="D8" i="3"/>
  <c r="H8" i="3"/>
  <c r="D23" i="3"/>
  <c r="H23" i="3"/>
  <c r="D22" i="3"/>
  <c r="H22" i="3"/>
  <c r="D21" i="3"/>
  <c r="H21" i="3"/>
  <c r="D20" i="3"/>
  <c r="H20" i="3"/>
  <c r="D19" i="3"/>
  <c r="H19" i="3"/>
  <c r="D18" i="3"/>
  <c r="H18" i="3"/>
  <c r="D17" i="3"/>
  <c r="H17" i="3"/>
  <c r="D16" i="3"/>
  <c r="H16" i="3"/>
  <c r="D15" i="3"/>
  <c r="H15" i="3"/>
  <c r="D14" i="3"/>
  <c r="H14" i="3"/>
  <c r="D13" i="3"/>
  <c r="H13" i="3"/>
  <c r="D12" i="3"/>
  <c r="H12" i="3"/>
  <c r="D11" i="3"/>
  <c r="H11" i="3"/>
  <c r="D10" i="3"/>
  <c r="H10" i="3"/>
  <c r="D9" i="3"/>
  <c r="H9" i="3"/>
  <c r="H6" i="7"/>
  <c r="G6" i="7"/>
  <c r="H26" i="7" s="1"/>
  <c r="H46" i="7"/>
  <c r="H47" i="7"/>
  <c r="G47" i="7"/>
  <c r="J6" i="7"/>
  <c r="I26" i="7" s="1"/>
  <c r="I6" i="7"/>
  <c r="J26" i="7" s="1"/>
  <c r="D6" i="7"/>
  <c r="G26" i="7" l="1"/>
  <c r="O11" i="12"/>
  <c r="O12" i="12"/>
  <c r="O13" i="12"/>
  <c r="O14" i="12"/>
  <c r="O15" i="12"/>
  <c r="O16" i="12"/>
  <c r="O17" i="12"/>
  <c r="O18" i="12"/>
  <c r="O19" i="12"/>
  <c r="O20" i="12"/>
  <c r="O21" i="12"/>
  <c r="O22" i="12"/>
  <c r="O23" i="12"/>
  <c r="O24" i="12"/>
  <c r="O25" i="12"/>
  <c r="A7" i="3"/>
  <c r="C10" i="3"/>
  <c r="C11" i="3"/>
  <c r="C12" i="3"/>
  <c r="C13" i="3"/>
  <c r="C14" i="3"/>
  <c r="C15" i="3"/>
  <c r="C16" i="3"/>
  <c r="C17" i="3"/>
  <c r="C18" i="3"/>
  <c r="C8" i="3"/>
  <c r="B49" i="7"/>
  <c r="B50" i="7" s="1"/>
  <c r="B88" i="7" s="1"/>
  <c r="G46" i="7"/>
  <c r="H67" i="7"/>
  <c r="G67" i="7"/>
  <c r="L6" i="7"/>
  <c r="K26" i="7" s="1"/>
  <c r="K6" i="7"/>
  <c r="L26" i="7" s="1"/>
  <c r="E6" i="7"/>
  <c r="C19" i="3" l="1"/>
  <c r="C23" i="3"/>
  <c r="C22" i="3"/>
  <c r="C21" i="3"/>
  <c r="C20" i="3"/>
  <c r="C9" i="3"/>
  <c r="I9" i="3" s="1"/>
  <c r="H87" i="7"/>
  <c r="G88" i="7"/>
  <c r="H108" i="7" s="1"/>
  <c r="H88" i="7"/>
  <c r="G108" i="7" s="1"/>
  <c r="N6" i="7"/>
  <c r="M26" i="7" s="1"/>
  <c r="M6" i="7"/>
  <c r="N26" i="7" s="1"/>
  <c r="C47" i="7"/>
  <c r="I20" i="3" l="1"/>
  <c r="I21" i="3"/>
  <c r="I22" i="3"/>
  <c r="I23" i="3"/>
  <c r="I19" i="3"/>
  <c r="I10" i="3"/>
  <c r="I11" i="3"/>
  <c r="I12" i="3"/>
  <c r="I13" i="3"/>
  <c r="I14" i="3"/>
  <c r="I15" i="3"/>
  <c r="I16" i="3"/>
  <c r="I17" i="3"/>
  <c r="I18" i="3"/>
  <c r="I8" i="3"/>
  <c r="B90" i="7"/>
  <c r="B91" i="7" s="1"/>
  <c r="G87" i="7"/>
  <c r="D47" i="7"/>
  <c r="I47" i="7"/>
  <c r="J67" i="7" s="1"/>
  <c r="J47" i="7"/>
  <c r="I67" i="7" s="1"/>
  <c r="B129" i="7" l="1"/>
  <c r="C88" i="7"/>
  <c r="E47" i="7"/>
  <c r="K47" i="7"/>
  <c r="L67" i="7" s="1"/>
  <c r="L47" i="7"/>
  <c r="K67" i="7" s="1"/>
  <c r="J88" i="7" l="1"/>
  <c r="I108" i="7" s="1"/>
  <c r="I88" i="7"/>
  <c r="J108" i="7" s="1"/>
  <c r="D88" i="7"/>
  <c r="H129" i="7"/>
  <c r="G149" i="7" s="1"/>
  <c r="G129" i="7"/>
  <c r="H149" i="7" s="1"/>
  <c r="H128" i="7"/>
  <c r="N47" i="7"/>
  <c r="M67" i="7" s="1"/>
  <c r="M47" i="7"/>
  <c r="N67" i="7" s="1"/>
  <c r="B131" i="7" l="1"/>
  <c r="B132" i="7" s="1"/>
  <c r="G128" i="7"/>
  <c r="L88" i="7"/>
  <c r="K108" i="7" s="1"/>
  <c r="K88" i="7"/>
  <c r="L108" i="7" s="1"/>
  <c r="E88" i="7"/>
  <c r="N88" i="7" l="1"/>
  <c r="M108" i="7" s="1"/>
  <c r="M88" i="7"/>
  <c r="N108" i="7" s="1"/>
  <c r="B170" i="7"/>
  <c r="C129" i="7"/>
  <c r="J129" i="7" l="1"/>
  <c r="I149" i="7" s="1"/>
  <c r="I129" i="7"/>
  <c r="J149" i="7" s="1"/>
  <c r="D129" i="7"/>
  <c r="H170" i="7"/>
  <c r="G190" i="7" s="1"/>
  <c r="G170" i="7"/>
  <c r="H190" i="7" s="1"/>
  <c r="H169" i="7"/>
  <c r="B172" i="7" l="1"/>
  <c r="B173" i="7" s="1"/>
  <c r="G169" i="7"/>
  <c r="L129" i="7"/>
  <c r="K149" i="7" s="1"/>
  <c r="K129" i="7"/>
  <c r="L149" i="7" s="1"/>
  <c r="E129" i="7"/>
  <c r="N129" i="7" l="1"/>
  <c r="M149" i="7" s="1"/>
  <c r="M129" i="7"/>
  <c r="N149" i="7" s="1"/>
  <c r="B211" i="7"/>
  <c r="C170" i="7"/>
  <c r="J170" i="7" l="1"/>
  <c r="I190" i="7" s="1"/>
  <c r="I170" i="7"/>
  <c r="J190" i="7" s="1"/>
  <c r="D170" i="7"/>
  <c r="H211" i="7"/>
  <c r="G231" i="7" s="1"/>
  <c r="G211" i="7"/>
  <c r="H231" i="7" s="1"/>
  <c r="H210" i="7"/>
  <c r="B213" i="7" l="1"/>
  <c r="B214" i="7" s="1"/>
  <c r="G210" i="7"/>
  <c r="L170" i="7"/>
  <c r="K190" i="7" s="1"/>
  <c r="K170" i="7"/>
  <c r="L190" i="7" s="1"/>
  <c r="E170" i="7"/>
  <c r="N170" i="7" l="1"/>
  <c r="M190" i="7" s="1"/>
  <c r="M170" i="7"/>
  <c r="N190" i="7" s="1"/>
  <c r="B252" i="7"/>
  <c r="C211" i="7"/>
  <c r="J211" i="7" l="1"/>
  <c r="I231" i="7" s="1"/>
  <c r="I211" i="7"/>
  <c r="J231" i="7" s="1"/>
  <c r="D211" i="7"/>
  <c r="H252" i="7"/>
  <c r="G272" i="7" s="1"/>
  <c r="G252" i="7"/>
  <c r="H272" i="7" s="1"/>
  <c r="H251" i="7"/>
  <c r="B254" i="7" l="1"/>
  <c r="B255" i="7" s="1"/>
  <c r="G251" i="7"/>
  <c r="L211" i="7"/>
  <c r="K231" i="7" s="1"/>
  <c r="K211" i="7"/>
  <c r="L231" i="7" s="1"/>
  <c r="E211" i="7"/>
  <c r="N211" i="7" l="1"/>
  <c r="M231" i="7" s="1"/>
  <c r="M211" i="7"/>
  <c r="N231" i="7" s="1"/>
  <c r="B293" i="7"/>
  <c r="C252" i="7"/>
  <c r="J252" i="7" l="1"/>
  <c r="I272" i="7" s="1"/>
  <c r="I252" i="7"/>
  <c r="J272" i="7" s="1"/>
  <c r="D252" i="7"/>
  <c r="H293" i="7"/>
  <c r="G313" i="7" s="1"/>
  <c r="G293" i="7"/>
  <c r="H313" i="7" s="1"/>
  <c r="H292" i="7"/>
  <c r="B295" i="7" l="1"/>
  <c r="B296" i="7" s="1"/>
  <c r="G292" i="7"/>
  <c r="L252" i="7"/>
  <c r="K272" i="7" s="1"/>
  <c r="K252" i="7"/>
  <c r="L272" i="7" s="1"/>
  <c r="E252" i="7"/>
  <c r="N252" i="7" l="1"/>
  <c r="M272" i="7" s="1"/>
  <c r="M252" i="7"/>
  <c r="N272" i="7" s="1"/>
  <c r="B334" i="7"/>
  <c r="C293" i="7"/>
  <c r="J293" i="7" l="1"/>
  <c r="I313" i="7" s="1"/>
  <c r="I293" i="7"/>
  <c r="J313" i="7" s="1"/>
  <c r="D293" i="7"/>
  <c r="H334" i="7"/>
  <c r="G354" i="7" s="1"/>
  <c r="G334" i="7"/>
  <c r="H354" i="7" s="1"/>
  <c r="H333" i="7"/>
  <c r="B336" i="7" l="1"/>
  <c r="B337" i="7" s="1"/>
  <c r="G333" i="7"/>
  <c r="L293" i="7"/>
  <c r="K313" i="7" s="1"/>
  <c r="K293" i="7"/>
  <c r="L313" i="7" s="1"/>
  <c r="E293" i="7"/>
  <c r="N293" i="7" l="1"/>
  <c r="M313" i="7" s="1"/>
  <c r="M293" i="7"/>
  <c r="N313" i="7" s="1"/>
  <c r="B375" i="7"/>
  <c r="C334" i="7"/>
  <c r="J334" i="7" l="1"/>
  <c r="I354" i="7" s="1"/>
  <c r="I334" i="7"/>
  <c r="J354" i="7" s="1"/>
  <c r="D334" i="7"/>
  <c r="H375" i="7"/>
  <c r="G395" i="7" s="1"/>
  <c r="G375" i="7"/>
  <c r="H395" i="7" s="1"/>
  <c r="H374" i="7"/>
  <c r="B377" i="7" l="1"/>
  <c r="B378" i="7" s="1"/>
  <c r="G374" i="7"/>
  <c r="L334" i="7"/>
  <c r="K354" i="7" s="1"/>
  <c r="K334" i="7"/>
  <c r="L354" i="7" s="1"/>
  <c r="E334" i="7"/>
  <c r="N334" i="7" l="1"/>
  <c r="M354" i="7" s="1"/>
  <c r="M334" i="7"/>
  <c r="N354" i="7" s="1"/>
  <c r="B416" i="7"/>
  <c r="C375" i="7"/>
  <c r="J375" i="7" l="1"/>
  <c r="I395" i="7" s="1"/>
  <c r="I375" i="7"/>
  <c r="J395" i="7" s="1"/>
  <c r="D375" i="7"/>
  <c r="H416" i="7"/>
  <c r="G436" i="7" s="1"/>
  <c r="G416" i="7"/>
  <c r="H436" i="7" s="1"/>
  <c r="H415" i="7"/>
  <c r="B418" i="7" l="1"/>
  <c r="B419" i="7" s="1"/>
  <c r="G415" i="7"/>
  <c r="L375" i="7"/>
  <c r="K395" i="7" s="1"/>
  <c r="K375" i="7"/>
  <c r="L395" i="7" s="1"/>
  <c r="E375" i="7"/>
  <c r="N375" i="7" l="1"/>
  <c r="M395" i="7" s="1"/>
  <c r="M375" i="7"/>
  <c r="N395" i="7" s="1"/>
  <c r="B457" i="7"/>
  <c r="C416" i="7"/>
  <c r="J416" i="7" l="1"/>
  <c r="I436" i="7" s="1"/>
  <c r="I416" i="7"/>
  <c r="J436" i="7" s="1"/>
  <c r="D416" i="7"/>
  <c r="H457" i="7"/>
  <c r="G477" i="7" s="1"/>
  <c r="G457" i="7"/>
  <c r="H477" i="7" s="1"/>
  <c r="H456" i="7"/>
  <c r="B459" i="7" l="1"/>
  <c r="B460" i="7" s="1"/>
  <c r="G456" i="7"/>
  <c r="L416" i="7"/>
  <c r="K436" i="7" s="1"/>
  <c r="K416" i="7"/>
  <c r="L436" i="7" s="1"/>
  <c r="E416" i="7"/>
  <c r="N416" i="7" l="1"/>
  <c r="M436" i="7" s="1"/>
  <c r="M416" i="7"/>
  <c r="N436" i="7" s="1"/>
  <c r="B498" i="7"/>
  <c r="C457" i="7"/>
  <c r="J457" i="7" l="1"/>
  <c r="I477" i="7" s="1"/>
  <c r="I457" i="7"/>
  <c r="J477" i="7" s="1"/>
  <c r="D457" i="7"/>
  <c r="H498" i="7"/>
  <c r="G518" i="7" s="1"/>
  <c r="G498" i="7"/>
  <c r="H518" i="7" s="1"/>
  <c r="H497" i="7"/>
  <c r="B500" i="7" l="1"/>
  <c r="B501" i="7" s="1"/>
  <c r="G497" i="7"/>
  <c r="L457" i="7"/>
  <c r="K477" i="7" s="1"/>
  <c r="K457" i="7"/>
  <c r="L477" i="7" s="1"/>
  <c r="E457" i="7"/>
  <c r="N457" i="7" l="1"/>
  <c r="M477" i="7" s="1"/>
  <c r="M457" i="7"/>
  <c r="N477" i="7" s="1"/>
  <c r="B539" i="7"/>
  <c r="C498" i="7"/>
  <c r="J498" i="7" l="1"/>
  <c r="I518" i="7" s="1"/>
  <c r="I498" i="7"/>
  <c r="J518" i="7" s="1"/>
  <c r="D498" i="7"/>
  <c r="H539" i="7"/>
  <c r="G559" i="7" s="1"/>
  <c r="G539" i="7"/>
  <c r="H559" i="7" s="1"/>
  <c r="H538" i="7"/>
  <c r="B541" i="7" l="1"/>
  <c r="B542" i="7" s="1"/>
  <c r="G538" i="7"/>
  <c r="L498" i="7"/>
  <c r="K518" i="7" s="1"/>
  <c r="K498" i="7"/>
  <c r="L518" i="7" s="1"/>
  <c r="E498" i="7"/>
  <c r="N498" i="7" l="1"/>
  <c r="M518" i="7" s="1"/>
  <c r="M498" i="7"/>
  <c r="N518" i="7" s="1"/>
  <c r="B580" i="7"/>
  <c r="C539" i="7"/>
  <c r="J539" i="7" l="1"/>
  <c r="I559" i="7" s="1"/>
  <c r="I539" i="7"/>
  <c r="J559" i="7" s="1"/>
  <c r="D539" i="7"/>
  <c r="H580" i="7"/>
  <c r="G600" i="7" s="1"/>
  <c r="G580" i="7"/>
  <c r="H600" i="7" s="1"/>
  <c r="H579" i="7"/>
  <c r="B582" i="7" l="1"/>
  <c r="B583" i="7" s="1"/>
  <c r="G579" i="7"/>
  <c r="L539" i="7"/>
  <c r="K559" i="7" s="1"/>
  <c r="K539" i="7"/>
  <c r="L559" i="7" s="1"/>
  <c r="E539" i="7"/>
  <c r="N539" i="7" l="1"/>
  <c r="M559" i="7" s="1"/>
  <c r="M539" i="7"/>
  <c r="N559" i="7" s="1"/>
  <c r="B621" i="7"/>
  <c r="C580" i="7"/>
  <c r="J580" i="7" l="1"/>
  <c r="I600" i="7" s="1"/>
  <c r="I580" i="7"/>
  <c r="J600" i="7" s="1"/>
  <c r="D580" i="7"/>
  <c r="H621" i="7"/>
  <c r="G641" i="7" s="1"/>
  <c r="G621" i="7"/>
  <c r="H641" i="7" s="1"/>
  <c r="H620" i="7"/>
  <c r="B623" i="7" l="1"/>
  <c r="B624" i="7" s="1"/>
  <c r="G620" i="7"/>
  <c r="L580" i="7"/>
  <c r="K600" i="7" s="1"/>
  <c r="K580" i="7"/>
  <c r="L600" i="7" s="1"/>
  <c r="E580" i="7"/>
  <c r="N580" i="7" l="1"/>
  <c r="M600" i="7" s="1"/>
  <c r="M580" i="7"/>
  <c r="N600" i="7" s="1"/>
  <c r="B662" i="7"/>
  <c r="C621" i="7"/>
  <c r="J621" i="7" l="1"/>
  <c r="I641" i="7" s="1"/>
  <c r="I621" i="7"/>
  <c r="J641" i="7" s="1"/>
  <c r="D621" i="7"/>
  <c r="H662" i="7"/>
  <c r="G682" i="7" s="1"/>
  <c r="G662" i="7"/>
  <c r="H682" i="7" s="1"/>
  <c r="H661" i="7"/>
  <c r="B664" i="7" l="1"/>
  <c r="B665" i="7" s="1"/>
  <c r="G661" i="7"/>
  <c r="L621" i="7"/>
  <c r="K641" i="7" s="1"/>
  <c r="K621" i="7"/>
  <c r="L641" i="7" s="1"/>
  <c r="E621" i="7"/>
  <c r="N621" i="7" l="1"/>
  <c r="M641" i="7" s="1"/>
  <c r="M621" i="7"/>
  <c r="N641" i="7" s="1"/>
  <c r="B703" i="7"/>
  <c r="C662" i="7"/>
  <c r="J662" i="7" l="1"/>
  <c r="I682" i="7" s="1"/>
  <c r="I662" i="7"/>
  <c r="J682" i="7" s="1"/>
  <c r="D662" i="7"/>
  <c r="H703" i="7"/>
  <c r="G723" i="7" s="1"/>
  <c r="G703" i="7"/>
  <c r="H723" i="7" s="1"/>
  <c r="H702" i="7"/>
  <c r="B705" i="7" l="1"/>
  <c r="B706" i="7" s="1"/>
  <c r="G702" i="7"/>
  <c r="L662" i="7"/>
  <c r="K682" i="7" s="1"/>
  <c r="K662" i="7"/>
  <c r="L682" i="7" s="1"/>
  <c r="E662" i="7"/>
  <c r="N662" i="7" l="1"/>
  <c r="M682" i="7" s="1"/>
  <c r="M662" i="7"/>
  <c r="N682" i="7" s="1"/>
  <c r="B744" i="7"/>
  <c r="C703" i="7"/>
  <c r="J703" i="7" l="1"/>
  <c r="I723" i="7" s="1"/>
  <c r="I703" i="7"/>
  <c r="J723" i="7" s="1"/>
  <c r="D703" i="7"/>
  <c r="H744" i="7"/>
  <c r="G764" i="7" s="1"/>
  <c r="G744" i="7"/>
  <c r="H764" i="7" s="1"/>
  <c r="H743" i="7"/>
  <c r="B746" i="7" l="1"/>
  <c r="B747" i="7" s="1"/>
  <c r="G743" i="7"/>
  <c r="L703" i="7"/>
  <c r="K723" i="7" s="1"/>
  <c r="K703" i="7"/>
  <c r="L723" i="7" s="1"/>
  <c r="E703" i="7"/>
  <c r="N703" i="7" l="1"/>
  <c r="M723" i="7" s="1"/>
  <c r="M703" i="7"/>
  <c r="N723" i="7" s="1"/>
  <c r="B785" i="7"/>
  <c r="C744" i="7"/>
  <c r="J744" i="7" l="1"/>
  <c r="I764" i="7" s="1"/>
  <c r="I744" i="7"/>
  <c r="J764" i="7" s="1"/>
  <c r="D744" i="7"/>
  <c r="H785" i="7"/>
  <c r="G805" i="7" s="1"/>
  <c r="G785" i="7"/>
  <c r="H805" i="7" s="1"/>
  <c r="H784" i="7"/>
  <c r="B787" i="7" l="1"/>
  <c r="B788" i="7" s="1"/>
  <c r="G784" i="7"/>
  <c r="L744" i="7"/>
  <c r="K764" i="7" s="1"/>
  <c r="K744" i="7"/>
  <c r="L764" i="7" s="1"/>
  <c r="E744" i="7"/>
  <c r="N744" i="7" l="1"/>
  <c r="M764" i="7" s="1"/>
  <c r="M744" i="7"/>
  <c r="N764" i="7" s="1"/>
  <c r="B826" i="7"/>
  <c r="C785" i="7"/>
  <c r="J785" i="7" l="1"/>
  <c r="I805" i="7" s="1"/>
  <c r="I785" i="7"/>
  <c r="J805" i="7" s="1"/>
  <c r="D785" i="7"/>
  <c r="H826" i="7"/>
  <c r="G846" i="7" s="1"/>
  <c r="G826" i="7"/>
  <c r="H846" i="7" s="1"/>
  <c r="H825" i="7"/>
  <c r="B828" i="7" l="1"/>
  <c r="B829" i="7" s="1"/>
  <c r="G825" i="7"/>
  <c r="L785" i="7"/>
  <c r="K805" i="7" s="1"/>
  <c r="K785" i="7"/>
  <c r="L805" i="7" s="1"/>
  <c r="E785" i="7"/>
  <c r="N785" i="7" l="1"/>
  <c r="M805" i="7" s="1"/>
  <c r="M785" i="7"/>
  <c r="N805" i="7" s="1"/>
  <c r="B867" i="7"/>
  <c r="C826" i="7"/>
  <c r="J826" i="7" l="1"/>
  <c r="I846" i="7" s="1"/>
  <c r="I826" i="7"/>
  <c r="J846" i="7" s="1"/>
  <c r="D826" i="7"/>
  <c r="H867" i="7"/>
  <c r="G887" i="7" s="1"/>
  <c r="G867" i="7"/>
  <c r="H887" i="7" s="1"/>
  <c r="H866" i="7"/>
  <c r="B869" i="7" l="1"/>
  <c r="B870" i="7" s="1"/>
  <c r="G866" i="7"/>
  <c r="L826" i="7"/>
  <c r="K846" i="7" s="1"/>
  <c r="K826" i="7"/>
  <c r="L846" i="7" s="1"/>
  <c r="E826" i="7"/>
  <c r="N826" i="7" l="1"/>
  <c r="M846" i="7" s="1"/>
  <c r="M826" i="7"/>
  <c r="N846" i="7" s="1"/>
  <c r="B908" i="7"/>
  <c r="C867" i="7"/>
  <c r="J867" i="7" l="1"/>
  <c r="I887" i="7" s="1"/>
  <c r="I867" i="7"/>
  <c r="J887" i="7" s="1"/>
  <c r="D867" i="7"/>
  <c r="H908" i="7"/>
  <c r="G928" i="7" s="1"/>
  <c r="G908" i="7"/>
  <c r="H928" i="7" s="1"/>
  <c r="H907" i="7"/>
  <c r="B910" i="7" l="1"/>
  <c r="B911" i="7" s="1"/>
  <c r="G907" i="7"/>
  <c r="L867" i="7"/>
  <c r="K887" i="7" s="1"/>
  <c r="K867" i="7"/>
  <c r="L887" i="7" s="1"/>
  <c r="E867" i="7"/>
  <c r="N867" i="7" l="1"/>
  <c r="M887" i="7" s="1"/>
  <c r="M867" i="7"/>
  <c r="N887" i="7" s="1"/>
  <c r="B949" i="7"/>
  <c r="C908" i="7"/>
  <c r="J908" i="7" l="1"/>
  <c r="I928" i="7" s="1"/>
  <c r="I908" i="7"/>
  <c r="J928" i="7" s="1"/>
  <c r="D908" i="7"/>
  <c r="H949" i="7"/>
  <c r="G969" i="7" s="1"/>
  <c r="G949" i="7"/>
  <c r="H969" i="7" s="1"/>
  <c r="H948" i="7"/>
  <c r="B951" i="7" l="1"/>
  <c r="B952" i="7" s="1"/>
  <c r="G948" i="7"/>
  <c r="L908" i="7"/>
  <c r="K928" i="7" s="1"/>
  <c r="K908" i="7"/>
  <c r="L928" i="7" s="1"/>
  <c r="E908" i="7"/>
  <c r="N908" i="7" l="1"/>
  <c r="M928" i="7" s="1"/>
  <c r="M908" i="7"/>
  <c r="N928" i="7" s="1"/>
  <c r="B990" i="7"/>
  <c r="C949" i="7"/>
  <c r="J949" i="7" l="1"/>
  <c r="I969" i="7" s="1"/>
  <c r="I949" i="7"/>
  <c r="J969" i="7" s="1"/>
  <c r="D949" i="7"/>
  <c r="H990" i="7"/>
  <c r="G1010" i="7" s="1"/>
  <c r="G990" i="7"/>
  <c r="H1010" i="7" s="1"/>
  <c r="H989" i="7"/>
  <c r="B992" i="7" l="1"/>
  <c r="B993" i="7" s="1"/>
  <c r="G989" i="7"/>
  <c r="L949" i="7"/>
  <c r="K969" i="7" s="1"/>
  <c r="K949" i="7"/>
  <c r="L969" i="7" s="1"/>
  <c r="E949" i="7"/>
  <c r="N949" i="7" l="1"/>
  <c r="M969" i="7" s="1"/>
  <c r="M949" i="7"/>
  <c r="N969" i="7" s="1"/>
  <c r="B1031" i="7"/>
  <c r="C990" i="7"/>
  <c r="J990" i="7" l="1"/>
  <c r="I1010" i="7" s="1"/>
  <c r="I990" i="7"/>
  <c r="J1010" i="7" s="1"/>
  <c r="D990" i="7"/>
  <c r="H1031" i="7"/>
  <c r="G1051" i="7" s="1"/>
  <c r="G1031" i="7"/>
  <c r="H1051" i="7" s="1"/>
  <c r="H1030" i="7"/>
  <c r="B1033" i="7" l="1"/>
  <c r="B1034" i="7" s="1"/>
  <c r="G1030" i="7"/>
  <c r="L990" i="7"/>
  <c r="K1010" i="7" s="1"/>
  <c r="K990" i="7"/>
  <c r="L1010" i="7" s="1"/>
  <c r="E990" i="7"/>
  <c r="N990" i="7" l="1"/>
  <c r="M1010" i="7" s="1"/>
  <c r="M990" i="7"/>
  <c r="N1010" i="7" s="1"/>
  <c r="B1072" i="7"/>
  <c r="C1031" i="7"/>
  <c r="J1031" i="7" l="1"/>
  <c r="I1051" i="7" s="1"/>
  <c r="I1031" i="7"/>
  <c r="J1051" i="7" s="1"/>
  <c r="D1031" i="7"/>
  <c r="H1072" i="7"/>
  <c r="G1092" i="7" s="1"/>
  <c r="G1072" i="7"/>
  <c r="H1092" i="7" s="1"/>
  <c r="H1071" i="7"/>
  <c r="B1074" i="7" l="1"/>
  <c r="B1075" i="7" s="1"/>
  <c r="G1071" i="7"/>
  <c r="L1031" i="7"/>
  <c r="K1051" i="7" s="1"/>
  <c r="K1031" i="7"/>
  <c r="L1051" i="7" s="1"/>
  <c r="E1031" i="7"/>
  <c r="N1031" i="7" l="1"/>
  <c r="M1051" i="7" s="1"/>
  <c r="M1031" i="7"/>
  <c r="N1051" i="7" s="1"/>
  <c r="B1113" i="7"/>
  <c r="C1072" i="7"/>
  <c r="J1072" i="7" l="1"/>
  <c r="I1092" i="7" s="1"/>
  <c r="I1072" i="7"/>
  <c r="J1092" i="7" s="1"/>
  <c r="D1072" i="7"/>
  <c r="H1113" i="7"/>
  <c r="G1133" i="7" s="1"/>
  <c r="G1113" i="7"/>
  <c r="H1133" i="7" s="1"/>
  <c r="H1112" i="7"/>
  <c r="B1115" i="7" l="1"/>
  <c r="B1116" i="7" s="1"/>
  <c r="G1112" i="7"/>
  <c r="L1072" i="7"/>
  <c r="K1092" i="7" s="1"/>
  <c r="K1072" i="7"/>
  <c r="L1092" i="7" s="1"/>
  <c r="E1072" i="7"/>
  <c r="N1072" i="7" l="1"/>
  <c r="M1092" i="7" s="1"/>
  <c r="M1072" i="7"/>
  <c r="N1092" i="7" s="1"/>
  <c r="B1154" i="7"/>
  <c r="C1113" i="7"/>
  <c r="J1113" i="7" l="1"/>
  <c r="I1133" i="7" s="1"/>
  <c r="I1113" i="7"/>
  <c r="J1133" i="7" s="1"/>
  <c r="D1113" i="7"/>
  <c r="H1154" i="7"/>
  <c r="G1174" i="7" s="1"/>
  <c r="G1154" i="7"/>
  <c r="H1174" i="7" s="1"/>
  <c r="H1153" i="7"/>
  <c r="B1156" i="7" l="1"/>
  <c r="B1157" i="7" s="1"/>
  <c r="G1153" i="7"/>
  <c r="L1113" i="7"/>
  <c r="K1133" i="7" s="1"/>
  <c r="K1113" i="7"/>
  <c r="L1133" i="7" s="1"/>
  <c r="E1113" i="7"/>
  <c r="N1113" i="7" l="1"/>
  <c r="M1133" i="7" s="1"/>
  <c r="M1113" i="7"/>
  <c r="N1133" i="7" s="1"/>
  <c r="B1195" i="7"/>
  <c r="C1154" i="7"/>
  <c r="J1154" i="7" l="1"/>
  <c r="I1174" i="7" s="1"/>
  <c r="I1154" i="7"/>
  <c r="J1174" i="7" s="1"/>
  <c r="D1154" i="7"/>
  <c r="H1195" i="7"/>
  <c r="G1215" i="7" s="1"/>
  <c r="G1195" i="7"/>
  <c r="H1215" i="7" s="1"/>
  <c r="H1194" i="7"/>
  <c r="B1197" i="7" l="1"/>
  <c r="B1198" i="7" s="1"/>
  <c r="G1194" i="7"/>
  <c r="L1154" i="7"/>
  <c r="K1174" i="7" s="1"/>
  <c r="K1154" i="7"/>
  <c r="L1174" i="7" s="1"/>
  <c r="E1154" i="7"/>
  <c r="N1154" i="7" l="1"/>
  <c r="M1174" i="7" s="1"/>
  <c r="M1154" i="7"/>
  <c r="N1174" i="7" s="1"/>
  <c r="B1236" i="7"/>
  <c r="C1195" i="7"/>
  <c r="J1195" i="7" l="1"/>
  <c r="I1215" i="7" s="1"/>
  <c r="I1195" i="7"/>
  <c r="J1215" i="7" s="1"/>
  <c r="D1195" i="7"/>
  <c r="H1236" i="7"/>
  <c r="G1256" i="7" s="1"/>
  <c r="G1236" i="7"/>
  <c r="H1256" i="7" s="1"/>
  <c r="H1235" i="7"/>
  <c r="B1238" i="7" l="1"/>
  <c r="B1239" i="7" s="1"/>
  <c r="G1235" i="7"/>
  <c r="L1195" i="7"/>
  <c r="K1215" i="7" s="1"/>
  <c r="K1195" i="7"/>
  <c r="L1215" i="7" s="1"/>
  <c r="E1195" i="7"/>
  <c r="N1195" i="7" l="1"/>
  <c r="M1215" i="7" s="1"/>
  <c r="M1195" i="7"/>
  <c r="N1215" i="7" s="1"/>
  <c r="B1277" i="7"/>
  <c r="C1236" i="7"/>
  <c r="J1236" i="7" l="1"/>
  <c r="I1256" i="7" s="1"/>
  <c r="I1236" i="7"/>
  <c r="J1256" i="7" s="1"/>
  <c r="D1236" i="7"/>
  <c r="H1277" i="7"/>
  <c r="G1297" i="7" s="1"/>
  <c r="G1277" i="7"/>
  <c r="H1297" i="7" s="1"/>
  <c r="H1276" i="7"/>
  <c r="G2" i="7" l="1"/>
  <c r="I1" i="7"/>
  <c r="B1279" i="7"/>
  <c r="B1280" i="7" s="1"/>
  <c r="C1277" i="7" s="1"/>
  <c r="G1276" i="7"/>
  <c r="L1236" i="7"/>
  <c r="K1256" i="7" s="1"/>
  <c r="K1236" i="7"/>
  <c r="L1256" i="7" s="1"/>
  <c r="E1236" i="7"/>
  <c r="N1236" i="7" l="1"/>
  <c r="M1256" i="7" s="1"/>
  <c r="M1236" i="7"/>
  <c r="N1256" i="7" s="1"/>
  <c r="J1277" i="7"/>
  <c r="I1297" i="7" s="1"/>
  <c r="I1277" i="7"/>
  <c r="J1297" i="7" s="1"/>
  <c r="D1277" i="7"/>
  <c r="L1277" i="7" l="1"/>
  <c r="K1297" i="7" s="1"/>
  <c r="K1277" i="7"/>
  <c r="L1297" i="7" s="1"/>
  <c r="E1277" i="7"/>
  <c r="N1277" i="7" l="1"/>
  <c r="M1297" i="7" s="1"/>
  <c r="M1277" i="7"/>
  <c r="N1297" i="7" s="1"/>
</calcChain>
</file>

<file path=xl/comments1.xml><?xml version="1.0" encoding="utf-8"?>
<comments xmlns="http://schemas.openxmlformats.org/spreadsheetml/2006/main">
  <authors>
    <author>Autor</author>
  </authors>
  <commentList>
    <comment ref="B4" authorId="0">
      <text>
        <r>
          <rPr>
            <b/>
            <sz val="9"/>
            <color indexed="81"/>
            <rFont val="Tahoma"/>
            <family val="2"/>
          </rPr>
          <t>Name des Turniers</t>
        </r>
      </text>
    </comment>
    <comment ref="I5" authorId="0">
      <text>
        <r>
          <rPr>
            <b/>
            <sz val="9"/>
            <color indexed="81"/>
            <rFont val="Tahoma"/>
            <family val="2"/>
          </rPr>
          <t>bei Bedarf das Logo auf
allen Seiten austauschen</t>
        </r>
      </text>
    </comment>
    <comment ref="B9" authorId="0">
      <text>
        <r>
          <rPr>
            <b/>
            <sz val="9"/>
            <color indexed="81"/>
            <rFont val="Tahoma"/>
            <family val="2"/>
          </rPr>
          <t>interne Nummer</t>
        </r>
      </text>
    </comment>
  </commentList>
</comments>
</file>

<file path=xl/sharedStrings.xml><?xml version="1.0" encoding="utf-8"?>
<sst xmlns="http://schemas.openxmlformats.org/spreadsheetml/2006/main" count="537" uniqueCount="253">
  <si>
    <t>10. MMT  am 3. Mai 2014 in Erlangen</t>
  </si>
  <si>
    <t>Teamname</t>
  </si>
  <si>
    <t>Spieler 1</t>
  </si>
  <si>
    <t>Spieler 2</t>
  </si>
  <si>
    <t>Spieler 3</t>
  </si>
  <si>
    <t>Spieler 4</t>
  </si>
  <si>
    <t>Spieler 5</t>
  </si>
  <si>
    <t>Spieler 6</t>
  </si>
  <si>
    <t>ID</t>
  </si>
  <si>
    <t>Anzahl Teams</t>
  </si>
  <si>
    <t>Spiel-Nr.</t>
  </si>
  <si>
    <t>Runde</t>
  </si>
  <si>
    <t>Spielfeld</t>
  </si>
  <si>
    <t>Team 1</t>
  </si>
  <si>
    <t>Team 2</t>
  </si>
  <si>
    <t>Hinweise</t>
  </si>
  <si>
    <t/>
  </si>
  <si>
    <t>ungerade Anzahl Teams:  Kombinationen entsprechen Berger-Tafeln</t>
  </si>
  <si>
    <t>gerade Anzahl Teams:  generiert, um ausbalancierte Spielfeldbelegung zu erhalten</t>
  </si>
  <si>
    <t xml:space="preserve">partitioned balanced tournament design </t>
  </si>
  <si>
    <t xml:space="preserve">Zeige Team 1: </t>
  </si>
  <si>
    <t>h</t>
  </si>
  <si>
    <t>Gesamtzeit:</t>
  </si>
  <si>
    <t>Anzahl Runden:</t>
  </si>
  <si>
    <t xml:space="preserve"> min</t>
  </si>
  <si>
    <t>Zeit je Runde:</t>
  </si>
  <si>
    <t>Anzahl Spielfelder:</t>
  </si>
  <si>
    <t>Anzahl Teams:</t>
  </si>
  <si>
    <t>first Index</t>
  </si>
  <si>
    <t>Index</t>
  </si>
  <si>
    <t>ID Team 1</t>
  </si>
  <si>
    <t>ID Team 2</t>
  </si>
  <si>
    <t>Vorunden: Ergebnisse</t>
  </si>
  <si>
    <t>Nr.</t>
  </si>
  <si>
    <t>1. Satz</t>
  </si>
  <si>
    <t>2. Satz</t>
  </si>
  <si>
    <t>Siege</t>
  </si>
  <si>
    <t>Punkte</t>
  </si>
  <si>
    <t>Vorunden: Auswertung</t>
  </si>
  <si>
    <t xml:space="preserve"> </t>
  </si>
  <si>
    <t>für Auswertung notwendig</t>
  </si>
  <si>
    <t>1. Anzahl gewonnener Sätze</t>
  </si>
  <si>
    <t>2. Punktedifferenz</t>
  </si>
  <si>
    <t>3. bei Gleichstand direkter Team-Vergleich Siege</t>
  </si>
  <si>
    <t>4. bei Gleichstand direkter Team-Vergleich Punkte</t>
  </si>
  <si>
    <t>interne Kennzahl</t>
  </si>
  <si>
    <t>Platz</t>
  </si>
  <si>
    <t>man. Korr.</t>
  </si>
  <si>
    <t>manuell</t>
  </si>
  <si>
    <t>Viertelfinale, Best of 3
Feld 1</t>
  </si>
  <si>
    <t>Viertelfinale, Best of 3
Feld 2</t>
  </si>
  <si>
    <t>Viertelfinale, Best of 3
Feld 3</t>
  </si>
  <si>
    <t>Viertelfinale, Best of 3
Feld 4</t>
  </si>
  <si>
    <t>Halbfinale, Best of 3
Feld 1</t>
  </si>
  <si>
    <t>Halbfinale, Best of 3
Feld 2</t>
  </si>
  <si>
    <t>Indices:</t>
  </si>
  <si>
    <t>Letzter Index:</t>
  </si>
  <si>
    <t>max. Index</t>
  </si>
  <si>
    <t xml:space="preserve">  (für dieses Blatt)</t>
  </si>
  <si>
    <t>Feld 1</t>
  </si>
  <si>
    <t>Feld 2</t>
  </si>
  <si>
    <t>Feld 3</t>
  </si>
  <si>
    <t>Feld 4</t>
  </si>
  <si>
    <t>Spiel um Platz 3, Best of 3</t>
  </si>
  <si>
    <t>Finale, Best of 3</t>
  </si>
  <si>
    <t>1. Satz Punkte</t>
  </si>
  <si>
    <t>2. Satz Punkte</t>
  </si>
  <si>
    <t>Anzahl</t>
  </si>
  <si>
    <t>Gewinner / Winner</t>
  </si>
  <si>
    <t>Verlierer / Looser</t>
  </si>
  <si>
    <t>für Feld-Runde-Team</t>
  </si>
  <si>
    <t>AUSBLENDEN!</t>
  </si>
  <si>
    <t>automatisch</t>
  </si>
  <si>
    <t>∑ Runden</t>
  </si>
  <si>
    <t>zur Berechnung der Pausenrunde</t>
  </si>
  <si>
    <t>Pause  *)</t>
  </si>
  <si>
    <t>*)  bei ungerader Anzahl der Teams muss immer ein Team ein Runde aussetzen</t>
  </si>
  <si>
    <t>Vorunden: Zuordnung Spielfeld -  Runde - Team</t>
  </si>
  <si>
    <t>freie Mitspieler</t>
  </si>
  <si>
    <t>Achtellfinale, Best of 3
Feld 1</t>
  </si>
  <si>
    <t>Achtellfinale, Best of 3
Feld 2</t>
  </si>
  <si>
    <t>Achtellfinale, Best of 3
Feld 3</t>
  </si>
  <si>
    <t>Achtellfinale, Best of 3
Feld 4</t>
  </si>
  <si>
    <t>Achtellfinale, Best of 3
Feld 5</t>
  </si>
  <si>
    <t>Achtellfinale, Best of 3
Feld 6</t>
  </si>
  <si>
    <t>Achtellfinale, Best of 3
Feld 7</t>
  </si>
  <si>
    <t>Achtellfinale, Best of 3
Feld 8</t>
  </si>
  <si>
    <t>Finale, Best of 3
Feld 1</t>
  </si>
  <si>
    <t>Spiel um Platz 3, Best of 3
Feld 2</t>
  </si>
  <si>
    <t>Typ</t>
  </si>
  <si>
    <t>Bezeichnung</t>
  </si>
  <si>
    <t>Modus</t>
  </si>
  <si>
    <t>1/8-Finale</t>
  </si>
  <si>
    <t>Spiel um Platz 1 bis 16</t>
  </si>
  <si>
    <t>best of 3</t>
  </si>
  <si>
    <t>1/4-Finale</t>
  </si>
  <si>
    <t>Spiel um Platz 1 bis 8</t>
  </si>
  <si>
    <t>Halbfinale</t>
  </si>
  <si>
    <t>Spiel um Platz 1 bis 4</t>
  </si>
  <si>
    <t>FP001</t>
  </si>
  <si>
    <t>Finale</t>
  </si>
  <si>
    <t>Spiel um Platz 1</t>
  </si>
  <si>
    <t>FP003</t>
  </si>
  <si>
    <t>Spiel um Platz  3</t>
  </si>
  <si>
    <t>Spiel um Platz 3</t>
  </si>
  <si>
    <t>FP03_T1</t>
  </si>
  <si>
    <t>FP03_T2</t>
  </si>
  <si>
    <t>FP01_T1</t>
  </si>
  <si>
    <t>FP01_T2</t>
  </si>
  <si>
    <t>F02_T1</t>
  </si>
  <si>
    <t>F02_T2</t>
  </si>
  <si>
    <t>F02_T3</t>
  </si>
  <si>
    <t>F02_T4</t>
  </si>
  <si>
    <t>F04_T1</t>
  </si>
  <si>
    <t>F04_T2</t>
  </si>
  <si>
    <t>F04_T8</t>
  </si>
  <si>
    <t>F04_T7</t>
  </si>
  <si>
    <t>F04_T3</t>
  </si>
  <si>
    <t>F04_T6</t>
  </si>
  <si>
    <t>F04_T4</t>
  </si>
  <si>
    <t>F04_T5</t>
  </si>
  <si>
    <t>Platzierung
Vorrunde</t>
  </si>
  <si>
    <t>1.</t>
  </si>
  <si>
    <t>8.</t>
  </si>
  <si>
    <t>2.</t>
  </si>
  <si>
    <t>7.</t>
  </si>
  <si>
    <t>3.</t>
  </si>
  <si>
    <t>6.</t>
  </si>
  <si>
    <t>4.</t>
  </si>
  <si>
    <t>5.</t>
  </si>
  <si>
    <t>16.</t>
  </si>
  <si>
    <t>9.</t>
  </si>
  <si>
    <t>F08_T16</t>
  </si>
  <si>
    <t>F08_T01</t>
  </si>
  <si>
    <t>15.</t>
  </si>
  <si>
    <t>F04_T02</t>
  </si>
  <si>
    <t>F04_T15</t>
  </si>
  <si>
    <t>14.</t>
  </si>
  <si>
    <t>13.</t>
  </si>
  <si>
    <t>F04_T03</t>
  </si>
  <si>
    <t>F04_T14</t>
  </si>
  <si>
    <t>F04_T04</t>
  </si>
  <si>
    <t>F04_T13</t>
  </si>
  <si>
    <t>12.</t>
  </si>
  <si>
    <t>11.</t>
  </si>
  <si>
    <t>10.</t>
  </si>
  <si>
    <t>Feld 5</t>
  </si>
  <si>
    <t>Feld 6</t>
  </si>
  <si>
    <t>Feld 7</t>
  </si>
  <si>
    <t>Feld 8</t>
  </si>
  <si>
    <t>F08_T05</t>
  </si>
  <si>
    <t>F08_T12</t>
  </si>
  <si>
    <t>F04_T06</t>
  </si>
  <si>
    <t>F04_T11</t>
  </si>
  <si>
    <t>F04_T07</t>
  </si>
  <si>
    <t>F04_T10</t>
  </si>
  <si>
    <t>F04_T08</t>
  </si>
  <si>
    <t>F04_T09</t>
  </si>
  <si>
    <t>1/2-Finale, Best of 3</t>
  </si>
  <si>
    <t>1/4-Finale, Best of 3</t>
  </si>
  <si>
    <t>1/8-Finale, Best of 3</t>
  </si>
  <si>
    <t>Finalspiele, Best of 3</t>
  </si>
  <si>
    <t xml:space="preserve">
</t>
  </si>
  <si>
    <t>Wird vor Ort und von Hand ausgefüllt!</t>
  </si>
  <si>
    <t>F08_T02</t>
  </si>
  <si>
    <t>F08_T15</t>
  </si>
  <si>
    <t>F08_T03</t>
  </si>
  <si>
    <t>F08_T14</t>
  </si>
  <si>
    <t>F08_T04</t>
  </si>
  <si>
    <t>F08_T13</t>
  </si>
  <si>
    <t>F08_T06</t>
  </si>
  <si>
    <t>F08_T11</t>
  </si>
  <si>
    <t>F08_T07</t>
  </si>
  <si>
    <t>F08_T10</t>
  </si>
  <si>
    <t>F08_T08</t>
  </si>
  <si>
    <t>F08_T09</t>
  </si>
  <si>
    <t>Seite</t>
  </si>
  <si>
    <t>Seite 1</t>
  </si>
  <si>
    <t>Seite 3</t>
  </si>
  <si>
    <t>Seite 5 bis 6</t>
  </si>
  <si>
    <t>Nomenklatur</t>
  </si>
  <si>
    <t>F08_</t>
  </si>
  <si>
    <t>F04_</t>
  </si>
  <si>
    <t>F02_</t>
  </si>
  <si>
    <t>_Tnn</t>
  </si>
  <si>
    <t>Teamnummer innerhalb einer Finalrunde</t>
  </si>
  <si>
    <t>Ganze Seite drucken!</t>
  </si>
  <si>
    <t>Zweck:</t>
  </si>
  <si>
    <t>Spielmodus:</t>
  </si>
  <si>
    <t>Vorrunde:</t>
  </si>
  <si>
    <t>Nach Eingabe der Teamnamen ergibt sich alles andere automatisch.</t>
  </si>
  <si>
    <t>manuell            3. bei Gleichstand direkter Team-Vergleich Siege</t>
  </si>
  <si>
    <t>automatisch     2. Punktedifferenz</t>
  </si>
  <si>
    <t>automatisch     1. Anzahl gewonnener Sätze</t>
  </si>
  <si>
    <t>manuell            4. bei Gleichstand direkter Team-Vergleich Punkte</t>
  </si>
  <si>
    <t>"Automatisch" bedeutet:  die genutzten Tabellenfunktionen übernehmen die Auswertung.</t>
  </si>
  <si>
    <t>"Manuell" bedeutet:          hier muss von Hand in die Platzierung eingegriffen werden.</t>
  </si>
  <si>
    <t>Grundsätzliches:</t>
  </si>
  <si>
    <t>hellgrau:          keine manuelle Eingaben möglich</t>
  </si>
  <si>
    <t>weiß:               manuelle Eingabe sind notwendig bzw. möglich</t>
  </si>
  <si>
    <t>dunkelgrau:     Begrenzung des Druckbereichs</t>
  </si>
  <si>
    <t>Qualifikation für Finalspiele:</t>
  </si>
  <si>
    <t>Finalspiele (Playoffs):</t>
  </si>
  <si>
    <t>Je nach Anzahl der Teams gibt es ein 1/8-, ein 1/4- und ein 1/2-Finale sowie ein Spiel um den dritten Platz und das Finale. Alle Finalspiele werden im "Best-of-3"-Modus gespielt, das heißt, 2 Sätze müssen gewonnen werden, um weiter zu kommen.</t>
  </si>
  <si>
    <t>1. Tabelle "Teams"</t>
  </si>
  <si>
    <t>2. Tabelle "Spielfeld-Runde-Team"</t>
  </si>
  <si>
    <t>3. Tabelle "Vorrunde-Spielplan"</t>
  </si>
  <si>
    <t>4. Tabelle "Vorrunde-Spielplan 1"</t>
  </si>
  <si>
    <t>5. Tabelle "Vorrunde-Spielplan 2"</t>
  </si>
  <si>
    <t>Vorbereitungen:</t>
  </si>
  <si>
    <t>Während/Nach der Vorrunde:</t>
  </si>
  <si>
    <t>6. Tabelle "Vorrunden-Einzelergebnisse"</t>
  </si>
  <si>
    <t>1. Punktzahl  =  1. Punktzahl erster Satz</t>
  </si>
  <si>
    <t>2. Punktzahl  =  3. Punktzahl erster Satz</t>
  </si>
  <si>
    <t>3. Punktzahl  =  1. Punktzahl zweiter Satz</t>
  </si>
  <si>
    <t>4. Punktzahl  =  3. Punktzahl zweiter Satz</t>
  </si>
  <si>
    <t>Die Einzelergebnisse müssen in diese Tabelle eingetippt werden.
Die Tabelle ist so aufgebaut, das eine Eingabe relativ schnell möglich ist:</t>
  </si>
  <si>
    <t>7. Tabelle "Vorrunden-Auswertung"</t>
  </si>
  <si>
    <t>Sollte der Text "Manuelle Korrektur erforderlich!" nach dem Ende der Vorrunden erscheinen, ist ein manueller Eingriff in die Platzierung erforderlich.</t>
  </si>
  <si>
    <t>bei Gleichstand direkter Team-Vergleich Siege</t>
  </si>
  <si>
    <t>Hat nun ein Team das andere 2mal in der Vorrunde besiegt, erhält dieses Team einfach in der Spalte "man. Korr." einen zusätzlichen Punkt.</t>
  </si>
  <si>
    <t>bei Gleichstand direkter Team-Vergleich Punkte</t>
  </si>
  <si>
    <t>Hat nun ein Team mehr Punkte als das andere, erhält dieses Team einfach in der Spalte "man. Korr." einen zusätzlichen Punkt.</t>
  </si>
  <si>
    <t>Anleitung:</t>
  </si>
  <si>
    <t>7. Tabelle "Finalspiel-Spielplan 2"</t>
  </si>
  <si>
    <t>8. Tabelle "Finalspiel-Spielplan 1"</t>
  </si>
  <si>
    <t>Somit kann alles gemäß untenstehender Anleitung für das Turnier vorher fertig ausgedruckt werden. Nur für die Vorrunde wird ein Computer benötigt.</t>
  </si>
  <si>
    <t>Tabelle für kleine Mölkkyturniere</t>
  </si>
  <si>
    <t xml:space="preserve">Alle Tabellenblätter sind "ohne Passwort" geschützt, um versehentliche Änderungen zu vermeiden. Die Logos können natürlich entsprechend den eigenen Bedürfnissen (auf jedem Tabellenblatt) ausgetauscht werden.
Es wird mindestens "MS Office 2010" oder ein kompatibles Programm benötigt.
Es sind keine VBA-Makros enthalten. </t>
  </si>
  <si>
    <t>Sollte die Vorrunden-Siege zwischen beiden Teams unentschieden ausgegangen sein, erfolgt:</t>
  </si>
  <si>
    <t>Autor:                    Walter Aust</t>
  </si>
  <si>
    <t>NPV Koordination</t>
  </si>
  <si>
    <t>E-Mail:                  moelkky@npv-info.de</t>
  </si>
  <si>
    <t>Haftungsausschluss:</t>
  </si>
  <si>
    <t xml:space="preserve">Der Autor übernimmt keinerlei Gewähr für die Aktualität, Korrektheit, Vollständigkeit oder Qualität der bereitgestellten Informationen. Haftungsansprüche gegen den Autor, welche sich auf Schäden materieller oder ideeller Art beziehen, die durch die Nutzung oder Nichtnutzung der dargebotenen Informationen bzw. durch die Nutzung fehlerhafter und unvollständiger Informationen verursacht wurden, sind grundsätzlich ausgeschlossen, sofern seitens des Autors kein nachweislich vorsätzliches oder grob fahrlässiges Verschulden vorliegt. </t>
  </si>
  <si>
    <t>Team 3</t>
  </si>
  <si>
    <t>Mit Hilfe dieser Datei können kleine Mölkkyturniere (z.B. MMT = Mittelfränkisches Mölkkyturnier) mit 4 bis 16 Teams organisiert werden.</t>
  </si>
  <si>
    <t>Die Ergebnisse der Vorrunde sollten vor Ort in die Tabelle "Vorrunden-Einzelergebnisse" eingetippt werden, und die Platzierung der Teams zu erhalten.</t>
  </si>
  <si>
    <t>Die Ergebnisse der Finalspiele werden der Einfachheit halber nur auf Papier eingetragen.</t>
  </si>
  <si>
    <t>Die Bedeutung der Hintergrundfarben:</t>
  </si>
  <si>
    <t>Die Qualifikation erfolgt gemäß nachfolgenden Regeln:</t>
  </si>
  <si>
    <t xml:space="preserve">Hier sind die Teamnamen einzutragen.
Die Spielernamen sind optional und werden in dieser Datei nicht weiter verwendet.
Dies gilt auch für den Bereich "freie Mitspieler", der dazu gedacht ist, vor Ort freie Teams zusammen zu stellen.
Sinnvollerweise wird diese Tabelle für das Turnier ausgedruckt.
</t>
  </si>
  <si>
    <t xml:space="preserve">Diese Tabelle sollte ebenfalls ausgedruckt werden.
Hier ist ersichtlich welches Team auf welchem Feld in welcher Runde spielt. Weiterhin ist bei einer ungeraden Anzahl der Teams ersichtlich, welches Team in welcher Runde aussetzen muss.
</t>
  </si>
  <si>
    <t xml:space="preserve">Hier bitte nur die Anzahl der Seiten gemäß der rotgeschriebenen Anweisung ausdrucken.
Die Spielpläne sind nach Spielfeld und Runde sortiert.
</t>
  </si>
  <si>
    <t xml:space="preserve">Hier bitte nur die Anzahl der Seiten gemäß der rotgeschriebenen Anweisung ausdrucken.
Teamnamen müssen vor Ort eingetragen werden.
</t>
  </si>
  <si>
    <t xml:space="preserve">Hier bitte nur die die Seiten gemäß der rotgeschriebenen Anweisung ausdrucken.
Teamnamen und Ergebnisse müssen vor Ort eingetragen werden.
</t>
  </si>
  <si>
    <t xml:space="preserve">Hier sind direkt die aktuellen Platzierungen ersichtlich.
</t>
  </si>
  <si>
    <t xml:space="preserve">Hier werden vor Ort die Teams gemäß ihrer Vorrundenplatzierung sowie der weitere Verlauf (Anzahl der Siege) der Finalrunden eingetragen.
</t>
  </si>
  <si>
    <t xml:space="preserve">Die Teamnamen werden aus der Tabelle "Finalspiel-Spielplan 2" übernommen.
Die Zuordnung ergibt sich aus dem Kürzel, das vor dem Teamnamen steht, 
z. B- "F04_T2" ( = zweites Team im Viertelfinale).
</t>
  </si>
  <si>
    <t xml:space="preserve">Je nach Anzahl der Teams qualifizieren sich die ersten 4, 8 oder 16 Teams für die Finalspiele. Die anderen Teams werden hier nicht weiter berücksichtigt. Es ist aber natürlich möglich, die ausgeschiedenen Teams weiter spielen zu lassen.
</t>
  </si>
  <si>
    <t xml:space="preserve">Es gibt Vorrunde, wo jeder gegen jeden spielt. Ein Spiel besteht aus zwei Sätzen, wobei jeweils ein Team einmal anfängt.
</t>
  </si>
  <si>
    <t xml:space="preserve">Diese Datei deckt nachfolgenden Spielmodus ab.
</t>
  </si>
  <si>
    <t>Letzte Änderung:  2014-06-19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</si>
</sst>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numFmt numFmtId="165" formatCode="??"/>
    <numFmt numFmtId="166" formatCode="?0"/>
    <numFmt numFmtId="167" formatCode="???;@"/>
    <numFmt numFmtId="168" formatCode="???????;@"/>
  </numFmts>
  <fonts count="4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20"/>
      <color theme="1"/>
      <name val="Arial"/>
      <family val="2"/>
    </font>
    <font>
      <b/>
      <sz val="11"/>
      <color theme="1"/>
      <name val="Arial"/>
      <family val="2"/>
    </font>
    <font>
      <b/>
      <sz val="9"/>
      <color indexed="81"/>
      <name val="Tahoma"/>
      <family val="2"/>
    </font>
    <font>
      <sz val="11"/>
      <name val="Arial"/>
      <family val="2"/>
    </font>
    <font>
      <b/>
      <sz val="10"/>
      <name val="Arial"/>
      <family val="2"/>
    </font>
    <font>
      <sz val="10"/>
      <name val="Arial"/>
      <family val="2"/>
    </font>
    <font>
      <b/>
      <sz val="10"/>
      <color indexed="12"/>
      <name val="Arial"/>
      <family val="2"/>
    </font>
    <font>
      <b/>
      <sz val="12"/>
      <color theme="1"/>
      <name val="Arial"/>
      <family val="2"/>
    </font>
    <font>
      <b/>
      <sz val="11"/>
      <name val="Arial"/>
      <family val="2"/>
    </font>
    <font>
      <b/>
      <sz val="11"/>
      <color theme="0" tint="-0.499984740745262"/>
      <name val="Arial"/>
      <family val="2"/>
    </font>
    <font>
      <sz val="11"/>
      <color theme="0" tint="-0.499984740745262"/>
      <name val="Arial"/>
      <family val="2"/>
    </font>
    <font>
      <sz val="11"/>
      <color rgb="FF0000FF"/>
      <name val="Arial"/>
      <family val="2"/>
    </font>
    <font>
      <sz val="20"/>
      <name val="Arial"/>
      <family val="2"/>
    </font>
    <font>
      <b/>
      <sz val="12"/>
      <name val="Arial"/>
      <family val="2"/>
    </font>
    <font>
      <sz val="20"/>
      <color theme="1" tint="0.499984740745262"/>
      <name val="Arial"/>
      <family val="2"/>
    </font>
    <font>
      <sz val="11"/>
      <color theme="1" tint="0.499984740745262"/>
      <name val="Arial"/>
      <family val="2"/>
    </font>
    <font>
      <b/>
      <sz val="11"/>
      <color theme="1" tint="0.499984740745262"/>
      <name val="Arial"/>
      <family val="2"/>
    </font>
    <font>
      <sz val="20"/>
      <color rgb="FF0000FF"/>
      <name val="Arial"/>
      <family val="2"/>
    </font>
    <font>
      <sz val="14"/>
      <name val="Arial"/>
      <family val="2"/>
    </font>
    <font>
      <sz val="10"/>
      <color theme="1"/>
      <name val="Arial"/>
      <family val="2"/>
    </font>
    <font>
      <sz val="14"/>
      <color theme="1"/>
      <name val="Arial"/>
      <family val="2"/>
    </font>
    <font>
      <b/>
      <sz val="14"/>
      <color theme="1"/>
      <name val="Arial"/>
      <family val="2"/>
    </font>
    <font>
      <sz val="8"/>
      <name val="Arial"/>
      <family val="2"/>
    </font>
    <font>
      <b/>
      <sz val="10"/>
      <color theme="1"/>
      <name val="Arial"/>
      <family val="2"/>
    </font>
    <font>
      <b/>
      <sz val="8"/>
      <name val="Arial"/>
      <family val="2"/>
    </font>
    <font>
      <b/>
      <sz val="11"/>
      <color theme="0"/>
      <name val="Arial"/>
      <family val="2"/>
    </font>
    <font>
      <sz val="11"/>
      <color theme="0"/>
      <name val="Arial"/>
      <family val="2"/>
    </font>
    <font>
      <sz val="12"/>
      <color theme="1"/>
      <name val="Arial"/>
      <family val="2"/>
    </font>
    <font>
      <b/>
      <sz val="12"/>
      <color rgb="FFFF0000"/>
      <name val="Arial"/>
      <family val="2"/>
    </font>
    <font>
      <b/>
      <i/>
      <sz val="11"/>
      <color rgb="FF00B050"/>
      <name val="Arial"/>
      <family val="2"/>
    </font>
    <font>
      <i/>
      <sz val="11"/>
      <name val="Arial"/>
      <family val="2"/>
    </font>
    <font>
      <b/>
      <sz val="14"/>
      <name val="Arial"/>
      <family val="2"/>
    </font>
    <font>
      <b/>
      <sz val="11"/>
      <color rgb="FFFF0000"/>
      <name val="Arial"/>
      <family val="2"/>
    </font>
    <font>
      <sz val="9"/>
      <name val="Arial"/>
      <family val="2"/>
    </font>
  </fonts>
  <fills count="11">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47"/>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6795556505021"/>
        <bgColor indexed="64"/>
      </patternFill>
    </fill>
  </fills>
  <borders count="108">
    <border>
      <left/>
      <right/>
      <top/>
      <bottom/>
      <diagonal/>
    </border>
    <border>
      <left style="thin">
        <color indexed="22"/>
      </left>
      <right style="thin">
        <color indexed="22"/>
      </right>
      <top style="thin">
        <color indexed="22"/>
      </top>
      <bottom style="medium">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
      <left/>
      <right style="thin">
        <color indexed="23"/>
      </right>
      <top/>
      <bottom style="thin">
        <color indexed="23"/>
      </bottom>
      <diagonal/>
    </border>
    <border>
      <left/>
      <right/>
      <top/>
      <bottom style="thin">
        <color indexed="23"/>
      </bottom>
      <diagonal/>
    </border>
    <border>
      <left style="thin">
        <color indexed="64"/>
      </left>
      <right style="double">
        <color indexed="64"/>
      </right>
      <top style="thin">
        <color indexed="23"/>
      </top>
      <bottom style="thin">
        <color indexed="23"/>
      </bottom>
      <diagonal/>
    </border>
    <border>
      <left style="thin">
        <color indexed="64"/>
      </left>
      <right style="double">
        <color indexed="64"/>
      </right>
      <top/>
      <bottom style="thin">
        <color indexed="23"/>
      </bottom>
      <diagonal/>
    </border>
    <border>
      <left style="thin">
        <color indexed="55"/>
      </left>
      <right style="thin">
        <color indexed="55"/>
      </right>
      <top/>
      <bottom style="double">
        <color indexed="64"/>
      </bottom>
      <diagonal/>
    </border>
    <border>
      <left/>
      <right style="thin">
        <color indexed="55"/>
      </right>
      <top/>
      <bottom style="double">
        <color indexed="64"/>
      </bottom>
      <diagonal/>
    </border>
    <border>
      <left style="thin">
        <color indexed="64"/>
      </left>
      <right style="double">
        <color indexed="64"/>
      </right>
      <top/>
      <bottom style="double">
        <color indexed="64"/>
      </bottom>
      <diagonal/>
    </border>
    <border>
      <left/>
      <right/>
      <top style="thin">
        <color indexed="64"/>
      </top>
      <bottom style="thin">
        <color indexed="55"/>
      </bottom>
      <diagonal/>
    </border>
    <border>
      <left/>
      <right style="thin">
        <color indexed="23"/>
      </right>
      <top style="thin">
        <color indexed="64"/>
      </top>
      <bottom style="thin">
        <color indexed="55"/>
      </bottom>
      <diagonal/>
    </border>
    <border>
      <left style="thin">
        <color indexed="64"/>
      </left>
      <right style="double">
        <color indexed="64"/>
      </right>
      <top style="thin">
        <color indexed="64"/>
      </top>
      <bottom/>
      <diagonal/>
    </border>
    <border>
      <left/>
      <right/>
      <top/>
      <bottom style="thin">
        <color indexed="55"/>
      </bottom>
      <diagonal/>
    </border>
    <border>
      <left/>
      <right style="double">
        <color indexed="9"/>
      </right>
      <top style="double">
        <color indexed="18"/>
      </top>
      <bottom style="double">
        <color indexed="9"/>
      </bottom>
      <diagonal/>
    </border>
    <border>
      <left style="double">
        <color indexed="18"/>
      </left>
      <right/>
      <top style="double">
        <color indexed="18"/>
      </top>
      <bottom style="double">
        <color indexed="9"/>
      </bottom>
      <diagonal/>
    </border>
    <border>
      <left/>
      <right/>
      <top/>
      <bottom style="thin">
        <color indexed="64"/>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style="thin">
        <color indexed="64"/>
      </right>
      <top/>
      <bottom style="thin">
        <color theme="1"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auto="1"/>
      </top>
      <bottom/>
      <diagonal/>
    </border>
    <border>
      <left style="thin">
        <color theme="1" tint="0.499984740745262"/>
      </left>
      <right style="thin">
        <color indexed="64"/>
      </right>
      <top style="thin">
        <color theme="1" tint="0.499984740745262"/>
      </top>
      <bottom/>
      <diagonal/>
    </border>
    <border>
      <left style="thin">
        <color indexed="64"/>
      </left>
      <right style="thin">
        <color indexed="64"/>
      </right>
      <top/>
      <bottom style="thin">
        <color theme="1" tint="0.499984740745262"/>
      </bottom>
      <diagonal/>
    </border>
    <border>
      <left style="thin">
        <color indexed="64"/>
      </left>
      <right style="thin">
        <color theme="1" tint="0.499984740745262"/>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theme="1" tint="0.499984740745262"/>
      </left>
      <right style="thin">
        <color indexed="64"/>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style="thin">
        <color indexed="64"/>
      </left>
      <right style="thin">
        <color theme="1" tint="0.499984740745262"/>
      </right>
      <top style="thin">
        <color indexed="64"/>
      </top>
      <bottom style="medium">
        <color indexed="64"/>
      </bottom>
      <diagonal/>
    </border>
    <border>
      <left style="thin">
        <color theme="1" tint="0.499984740745262"/>
      </left>
      <right/>
      <top style="thin">
        <color indexed="64"/>
      </top>
      <bottom style="medium">
        <color indexed="64"/>
      </bottom>
      <diagonal/>
    </border>
    <border>
      <left style="thin">
        <color theme="1" tint="0.34998626667073579"/>
      </left>
      <right style="thin">
        <color theme="1" tint="0.34998626667073579"/>
      </right>
      <top style="thin">
        <color indexed="64"/>
      </top>
      <bottom style="medium">
        <color indexed="64"/>
      </bottom>
      <diagonal/>
    </border>
    <border>
      <left style="thin">
        <color theme="1" tint="0.34998626667073579"/>
      </left>
      <right style="thin">
        <color indexed="64"/>
      </right>
      <top style="thin">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bottom style="medium">
        <color indexed="64"/>
      </bottom>
      <diagonal/>
    </border>
    <border>
      <left/>
      <right/>
      <top/>
      <bottom style="medium">
        <color indexed="8"/>
      </bottom>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medium">
        <color indexed="8"/>
      </left>
      <right style="thin">
        <color indexed="8"/>
      </right>
      <top/>
      <bottom style="medium">
        <color indexed="64"/>
      </bottom>
      <diagonal/>
    </border>
    <border>
      <left style="thin">
        <color indexed="8"/>
      </left>
      <right style="medium">
        <color indexed="8"/>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theme="1" tint="0.499984740745262"/>
      </bottom>
      <diagonal/>
    </border>
    <border>
      <left style="thin">
        <color indexed="64"/>
      </left>
      <right style="thin">
        <color indexed="64"/>
      </right>
      <top style="dashed">
        <color theme="1" tint="0.499984740745262"/>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indexed="64"/>
      </right>
      <top style="thin">
        <color theme="0" tint="-0.24994659260841701"/>
      </top>
      <bottom style="thin">
        <color auto="1"/>
      </bottom>
      <diagonal/>
    </border>
    <border>
      <left/>
      <right/>
      <top style="thin">
        <color indexed="64"/>
      </top>
      <bottom style="thin">
        <color indexed="64"/>
      </bottom>
      <diagonal/>
    </border>
    <border>
      <left/>
      <right style="thin">
        <color indexed="64"/>
      </right>
      <top/>
      <bottom/>
      <diagonal/>
    </border>
    <border>
      <left style="thin">
        <color indexed="64"/>
      </left>
      <right style="thin">
        <color theme="1" tint="0.499984740745262"/>
      </right>
      <top style="medium">
        <color indexed="64"/>
      </top>
      <bottom style="thin">
        <color theme="0" tint="-0.34998626667073579"/>
      </bottom>
      <diagonal/>
    </border>
    <border>
      <left style="thin">
        <color indexed="64"/>
      </left>
      <right style="thin">
        <color theme="1" tint="0.499984740745262"/>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bottom style="thin">
        <color indexed="64"/>
      </bottom>
      <diagonal/>
    </border>
    <border>
      <left style="thin">
        <color theme="1" tint="0.499984740745262"/>
      </left>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right style="thin">
        <color theme="1" tint="0.34998626667073579"/>
      </right>
      <top style="thin">
        <color indexed="64"/>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auto="1"/>
      </bottom>
      <diagonal/>
    </border>
    <border>
      <left style="thin">
        <color indexed="64"/>
      </left>
      <right style="thin">
        <color indexed="64"/>
      </right>
      <top style="medium">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top style="medium">
        <color indexed="8"/>
      </top>
      <bottom style="medium">
        <color indexed="8"/>
      </bottom>
      <diagonal/>
    </border>
    <border>
      <left style="thin">
        <color indexed="64"/>
      </left>
      <right/>
      <top style="thin">
        <color indexed="64"/>
      </top>
      <bottom style="dashed">
        <color theme="1" tint="0.499984740745262"/>
      </bottom>
      <diagonal/>
    </border>
    <border>
      <left/>
      <right/>
      <top style="thin">
        <color indexed="64"/>
      </top>
      <bottom style="dashed">
        <color theme="1" tint="0.499984740745262"/>
      </bottom>
      <diagonal/>
    </border>
    <border>
      <left/>
      <right style="thin">
        <color indexed="64"/>
      </right>
      <top style="thin">
        <color indexed="64"/>
      </top>
      <bottom style="dashed">
        <color theme="1" tint="0.499984740745262"/>
      </bottom>
      <diagonal/>
    </border>
    <border>
      <left style="thin">
        <color indexed="64"/>
      </left>
      <right/>
      <top style="dashed">
        <color theme="1" tint="0.499984740745262"/>
      </top>
      <bottom style="thin">
        <color indexed="64"/>
      </bottom>
      <diagonal/>
    </border>
    <border>
      <left/>
      <right/>
      <top style="dashed">
        <color theme="1" tint="0.499984740745262"/>
      </top>
      <bottom style="thin">
        <color indexed="64"/>
      </bottom>
      <diagonal/>
    </border>
    <border>
      <left/>
      <right style="thin">
        <color indexed="64"/>
      </right>
      <top style="dashed">
        <color theme="1" tint="0.499984740745262"/>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theme="0" tint="-0.34998626667073579"/>
      </bottom>
      <diagonal/>
    </border>
    <border>
      <left style="thin">
        <color indexed="64"/>
      </left>
      <right style="thin">
        <color indexed="64"/>
      </right>
      <top style="medium">
        <color indexed="64"/>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indexed="64"/>
      </right>
      <top style="thin">
        <color indexed="64"/>
      </top>
      <bottom style="medium">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s>
  <cellStyleXfs count="4">
    <xf numFmtId="0" fontId="0" fillId="0" borderId="0"/>
    <xf numFmtId="0" fontId="10" fillId="0" borderId="0"/>
    <xf numFmtId="0" fontId="12" fillId="0" borderId="0"/>
    <xf numFmtId="0" fontId="12" fillId="0" borderId="0">
      <alignment vertical="center"/>
    </xf>
  </cellStyleXfs>
  <cellXfs count="360">
    <xf numFmtId="0" fontId="0" fillId="0" borderId="0" xfId="0"/>
    <xf numFmtId="0" fontId="11" fillId="0" borderId="1" xfId="1" applyNumberFormat="1" applyFont="1" applyFill="1" applyBorder="1" applyAlignment="1">
      <alignment vertical="center" wrapText="1"/>
    </xf>
    <xf numFmtId="0" fontId="11" fillId="0" borderId="1" xfId="1" applyNumberFormat="1" applyFont="1" applyFill="1" applyBorder="1" applyAlignment="1">
      <alignment horizontal="center" vertical="center" wrapText="1"/>
    </xf>
    <xf numFmtId="0" fontId="12" fillId="0" borderId="2" xfId="1" applyNumberFormat="1" applyFont="1" applyFill="1" applyBorder="1" applyAlignment="1">
      <alignment vertical="center" wrapText="1"/>
    </xf>
    <xf numFmtId="0" fontId="12" fillId="0" borderId="2" xfId="1" applyNumberFormat="1" applyFont="1" applyFill="1" applyBorder="1" applyAlignment="1">
      <alignment horizontal="center" vertical="center" wrapText="1"/>
    </xf>
    <xf numFmtId="0" fontId="12" fillId="2" borderId="3" xfId="1" applyNumberFormat="1" applyFont="1" applyFill="1" applyBorder="1" applyAlignment="1">
      <alignment vertical="center"/>
    </xf>
    <xf numFmtId="0" fontId="12" fillId="2" borderId="3" xfId="1" applyFont="1" applyFill="1" applyBorder="1" applyAlignment="1">
      <alignment vertical="center"/>
    </xf>
    <xf numFmtId="0" fontId="12" fillId="0" borderId="3" xfId="1" applyNumberFormat="1" applyFont="1" applyFill="1" applyBorder="1" applyAlignment="1">
      <alignment vertical="center"/>
    </xf>
    <xf numFmtId="0" fontId="12" fillId="0" borderId="3" xfId="1" applyNumberFormat="1" applyFont="1" applyFill="1" applyBorder="1" applyAlignment="1">
      <alignment horizontal="center" vertical="center"/>
    </xf>
    <xf numFmtId="0" fontId="12" fillId="2" borderId="4" xfId="1" applyNumberFormat="1" applyFont="1" applyFill="1" applyBorder="1" applyAlignment="1">
      <alignment vertical="center"/>
    </xf>
    <xf numFmtId="0" fontId="12" fillId="2" borderId="4" xfId="1" applyFont="1" applyFill="1" applyBorder="1" applyAlignment="1">
      <alignment vertical="center"/>
    </xf>
    <xf numFmtId="0" fontId="12" fillId="0" borderId="4" xfId="1" applyNumberFormat="1" applyFont="1" applyFill="1" applyBorder="1" applyAlignment="1">
      <alignment vertical="center"/>
    </xf>
    <xf numFmtId="0" fontId="12" fillId="0" borderId="4" xfId="1" applyNumberFormat="1" applyFont="1" applyFill="1" applyBorder="1" applyAlignment="1">
      <alignment horizontal="center" vertical="center"/>
    </xf>
    <xf numFmtId="0" fontId="12" fillId="0" borderId="4" xfId="1" applyFont="1" applyFill="1" applyBorder="1" applyAlignment="1">
      <alignment vertical="center"/>
    </xf>
    <xf numFmtId="0" fontId="12" fillId="0" borderId="0" xfId="1" applyFont="1" applyAlignment="1">
      <alignment horizontal="center"/>
    </xf>
    <xf numFmtId="0" fontId="12" fillId="3" borderId="0" xfId="1" applyFont="1" applyFill="1" applyAlignment="1">
      <alignment horizontal="center" vertical="center"/>
    </xf>
    <xf numFmtId="0" fontId="11" fillId="3" borderId="0" xfId="1" applyFont="1" applyFill="1" applyAlignment="1">
      <alignment horizontal="center" vertical="center"/>
    </xf>
    <xf numFmtId="0" fontId="12" fillId="0" borderId="5" xfId="1" applyFont="1" applyFill="1" applyBorder="1" applyAlignment="1">
      <alignment horizontal="left" vertical="center"/>
    </xf>
    <xf numFmtId="0" fontId="12" fillId="0" borderId="6" xfId="1" applyFont="1" applyFill="1" applyBorder="1" applyAlignment="1">
      <alignment horizontal="center" vertical="center"/>
    </xf>
    <xf numFmtId="0" fontId="12" fillId="0" borderId="6" xfId="1" applyFont="1" applyFill="1" applyBorder="1" applyAlignment="1">
      <alignment horizontal="right" vertical="center"/>
    </xf>
    <xf numFmtId="164" fontId="11" fillId="4" borderId="7" xfId="1" applyNumberFormat="1" applyFont="1" applyFill="1" applyBorder="1" applyAlignment="1">
      <alignment horizontal="center" vertical="center"/>
    </xf>
    <xf numFmtId="0" fontId="12" fillId="3" borderId="0" xfId="1" applyFont="1" applyFill="1"/>
    <xf numFmtId="164" fontId="11" fillId="4" borderId="8" xfId="1" applyNumberFormat="1" applyFont="1" applyFill="1" applyBorder="1" applyAlignment="1">
      <alignment horizontal="center" vertical="center"/>
    </xf>
    <xf numFmtId="0" fontId="11" fillId="2" borderId="12" xfId="1" applyFont="1" applyFill="1" applyBorder="1" applyAlignment="1">
      <alignment horizontal="centerContinuous" vertical="center"/>
    </xf>
    <xf numFmtId="0" fontId="11" fillId="2" borderId="13" xfId="1" applyFont="1" applyFill="1" applyBorder="1" applyAlignment="1">
      <alignment horizontal="centerContinuous" vertical="center"/>
    </xf>
    <xf numFmtId="0" fontId="11" fillId="3" borderId="0" xfId="1" applyFont="1" applyFill="1" applyBorder="1" applyAlignment="1">
      <alignment horizontal="center" vertical="center"/>
    </xf>
    <xf numFmtId="0" fontId="12" fillId="3" borderId="0" xfId="1" applyFont="1" applyFill="1" applyAlignment="1">
      <alignment horizontal="left" vertical="center"/>
    </xf>
    <xf numFmtId="0" fontId="11" fillId="3" borderId="0" xfId="1" applyFont="1" applyFill="1" applyAlignment="1">
      <alignment horizontal="left" vertical="center"/>
    </xf>
    <xf numFmtId="0" fontId="27" fillId="0" borderId="0" xfId="0" applyFont="1" applyFill="1" applyAlignment="1">
      <alignment horizontal="left" vertical="center"/>
    </xf>
    <xf numFmtId="0" fontId="26" fillId="0" borderId="43" xfId="0" applyFont="1" applyFill="1" applyBorder="1" applyAlignment="1">
      <alignment horizontal="center" vertical="center" wrapText="1"/>
    </xf>
    <xf numFmtId="0" fontId="26" fillId="0" borderId="44" xfId="0" applyFont="1" applyFill="1" applyBorder="1" applyAlignment="1">
      <alignment horizontal="center" vertical="center" wrapText="1"/>
    </xf>
    <xf numFmtId="0" fontId="5" fillId="0" borderId="45"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52" xfId="0" applyFont="1" applyFill="1" applyBorder="1" applyAlignment="1">
      <alignment horizontal="center" vertical="center"/>
    </xf>
    <xf numFmtId="0" fontId="10" fillId="0" borderId="55" xfId="0" applyFont="1" applyFill="1" applyBorder="1" applyAlignment="1">
      <alignment horizontal="center" vertical="center" wrapText="1"/>
    </xf>
    <xf numFmtId="0" fontId="10" fillId="0" borderId="56" xfId="0" applyFont="1" applyFill="1" applyBorder="1" applyAlignment="1">
      <alignment horizontal="center" vertical="center"/>
    </xf>
    <xf numFmtId="0" fontId="10" fillId="0" borderId="55" xfId="0" applyFont="1" applyFill="1" applyBorder="1" applyAlignment="1">
      <alignment horizontal="center" vertical="center"/>
    </xf>
    <xf numFmtId="0" fontId="26" fillId="0" borderId="53" xfId="0" applyFont="1" applyFill="1" applyBorder="1" applyAlignment="1">
      <alignment horizontal="center" vertical="center" wrapText="1"/>
    </xf>
    <xf numFmtId="0" fontId="26" fillId="0" borderId="54"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vertical="center"/>
    </xf>
    <xf numFmtId="0" fontId="27" fillId="0" borderId="0" xfId="0" applyFont="1" applyFill="1" applyAlignment="1">
      <alignment vertical="center"/>
    </xf>
    <xf numFmtId="0" fontId="18" fillId="7" borderId="62" xfId="0" applyFont="1" applyFill="1" applyBorder="1" applyAlignment="1" applyProtection="1">
      <alignment vertical="center"/>
      <protection locked="0"/>
    </xf>
    <xf numFmtId="0" fontId="18" fillId="7" borderId="63" xfId="0" applyFont="1" applyFill="1" applyBorder="1" applyAlignment="1" applyProtection="1">
      <alignment vertical="center"/>
      <protection locked="0"/>
    </xf>
    <xf numFmtId="0" fontId="18" fillId="7" borderId="64" xfId="0" applyFont="1" applyFill="1" applyBorder="1" applyAlignment="1" applyProtection="1">
      <alignment vertical="center"/>
      <protection locked="0"/>
    </xf>
    <xf numFmtId="0" fontId="18" fillId="7" borderId="65" xfId="0" applyFont="1" applyFill="1" applyBorder="1" applyAlignment="1" applyProtection="1">
      <alignment vertical="center"/>
      <protection locked="0"/>
    </xf>
    <xf numFmtId="0" fontId="18" fillId="7" borderId="66" xfId="0" applyFont="1" applyFill="1" applyBorder="1" applyAlignment="1" applyProtection="1">
      <alignment vertical="center"/>
      <protection locked="0"/>
    </xf>
    <xf numFmtId="0" fontId="18" fillId="7" borderId="67" xfId="0" applyFont="1" applyFill="1" applyBorder="1" applyAlignment="1" applyProtection="1">
      <alignment vertical="center"/>
      <protection locked="0"/>
    </xf>
    <xf numFmtId="0" fontId="14" fillId="0" borderId="0" xfId="0" applyFont="1" applyFill="1" applyAlignment="1">
      <alignment vertical="center"/>
    </xf>
    <xf numFmtId="0" fontId="8" fillId="0" borderId="0" xfId="0" applyFont="1" applyFill="1" applyAlignment="1">
      <alignmen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10" fillId="0" borderId="0" xfId="0" applyFont="1" applyFill="1" applyBorder="1" applyAlignment="1" applyProtection="1">
      <alignment vertical="center"/>
    </xf>
    <xf numFmtId="0" fontId="7" fillId="0" borderId="0" xfId="0" applyFont="1" applyFill="1" applyAlignment="1" applyProtection="1">
      <alignment vertical="center"/>
    </xf>
    <xf numFmtId="0" fontId="21" fillId="0" borderId="0" xfId="0" applyFont="1" applyFill="1" applyAlignment="1" applyProtection="1">
      <alignment vertical="center"/>
    </xf>
    <xf numFmtId="0" fontId="21" fillId="0" borderId="0" xfId="0" applyFont="1" applyFill="1" applyBorder="1" applyAlignment="1" applyProtection="1">
      <alignment vertical="center"/>
    </xf>
    <xf numFmtId="0" fontId="19" fillId="0" borderId="0" xfId="0" applyFont="1" applyFill="1" applyAlignment="1" applyProtection="1">
      <alignment vertical="center"/>
    </xf>
    <xf numFmtId="0" fontId="5" fillId="0" borderId="0" xfId="0" applyFont="1" applyFill="1" applyAlignment="1" applyProtection="1">
      <alignment vertical="center"/>
    </xf>
    <xf numFmtId="0" fontId="5" fillId="0" borderId="0" xfId="0" applyFont="1" applyFill="1" applyAlignment="1" applyProtection="1">
      <alignment horizontal="center" vertical="center"/>
    </xf>
    <xf numFmtId="0" fontId="22" fillId="0" borderId="0" xfId="0" applyFont="1" applyFill="1" applyAlignment="1" applyProtection="1">
      <alignment horizontal="center" vertical="center"/>
    </xf>
    <xf numFmtId="0" fontId="10" fillId="0" borderId="0" xfId="0" applyFont="1" applyFill="1" applyAlignment="1" applyProtection="1">
      <alignment vertical="center"/>
    </xf>
    <xf numFmtId="0" fontId="8" fillId="0" borderId="0" xfId="0" applyFont="1" applyFill="1" applyAlignment="1" applyProtection="1">
      <alignment vertical="center"/>
    </xf>
    <xf numFmtId="0" fontId="8"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3" fillId="0" borderId="0" xfId="0" applyFont="1" applyFill="1" applyBorder="1" applyAlignment="1" applyProtection="1">
      <alignment horizontal="center" vertical="center"/>
    </xf>
    <xf numFmtId="0" fontId="15" fillId="0" borderId="0" xfId="0" applyFont="1" applyFill="1" applyAlignment="1" applyProtection="1">
      <alignment vertical="center"/>
    </xf>
    <xf numFmtId="0" fontId="23" fillId="0" borderId="0" xfId="1" applyNumberFormat="1" applyFont="1" applyFill="1" applyBorder="1" applyAlignment="1" applyProtection="1">
      <alignment horizontal="center" vertical="center" wrapText="1"/>
    </xf>
    <xf numFmtId="0" fontId="15" fillId="0" borderId="0" xfId="1" applyNumberFormat="1" applyFont="1" applyFill="1" applyBorder="1" applyAlignment="1" applyProtection="1">
      <alignment horizontal="center" vertical="center" wrapText="1"/>
    </xf>
    <xf numFmtId="0" fontId="15" fillId="0" borderId="38" xfId="1" applyNumberFormat="1" applyFont="1" applyFill="1" applyBorder="1" applyAlignment="1" applyProtection="1">
      <alignment horizontal="center" vertical="center" wrapText="1"/>
    </xf>
    <xf numFmtId="0" fontId="16" fillId="0" borderId="39" xfId="1" applyNumberFormat="1" applyFont="1" applyFill="1" applyBorder="1" applyAlignment="1" applyProtection="1">
      <alignment horizontal="center" vertical="center" wrapText="1"/>
    </xf>
    <xf numFmtId="0" fontId="15" fillId="0" borderId="38" xfId="1" applyNumberFormat="1" applyFont="1" applyFill="1" applyBorder="1" applyAlignment="1" applyProtection="1">
      <alignment horizontal="left" vertical="center" wrapText="1"/>
    </xf>
    <xf numFmtId="0" fontId="15" fillId="0" borderId="40" xfId="1" applyNumberFormat="1" applyFont="1" applyFill="1" applyBorder="1" applyAlignment="1" applyProtection="1">
      <alignment horizontal="left" vertical="center" wrapText="1"/>
    </xf>
    <xf numFmtId="0" fontId="15" fillId="0" borderId="39" xfId="1" applyNumberFormat="1" applyFont="1" applyFill="1" applyBorder="1" applyAlignment="1" applyProtection="1">
      <alignment horizontal="center" vertical="center" wrapText="1"/>
    </xf>
    <xf numFmtId="0" fontId="15" fillId="0" borderId="37" xfId="1" applyNumberFormat="1" applyFont="1" applyFill="1" applyBorder="1" applyAlignment="1" applyProtection="1">
      <alignment horizontal="center" vertical="center" wrapText="1"/>
    </xf>
    <xf numFmtId="165" fontId="5" fillId="0" borderId="24"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0" fontId="5" fillId="0" borderId="24" xfId="0" applyFont="1" applyFill="1" applyBorder="1" applyAlignment="1" applyProtection="1">
      <alignment vertical="center"/>
    </xf>
    <xf numFmtId="0" fontId="5" fillId="0" borderId="25" xfId="0" applyFont="1" applyFill="1" applyBorder="1" applyAlignment="1" applyProtection="1">
      <alignment vertical="center"/>
    </xf>
    <xf numFmtId="166" fontId="22" fillId="0" borderId="23" xfId="0" applyNumberFormat="1" applyFont="1" applyFill="1" applyBorder="1" applyAlignment="1" applyProtection="1">
      <alignment horizontal="center" vertical="center"/>
    </xf>
    <xf numFmtId="166" fontId="22" fillId="0" borderId="26" xfId="0" applyNumberFormat="1" applyFont="1" applyFill="1" applyBorder="1" applyAlignment="1" applyProtection="1">
      <alignment horizontal="center" vertical="center"/>
    </xf>
    <xf numFmtId="166" fontId="22" fillId="0" borderId="0" xfId="0" applyNumberFormat="1" applyFont="1" applyFill="1" applyBorder="1" applyAlignment="1" applyProtection="1">
      <alignment horizontal="center" vertical="center"/>
    </xf>
    <xf numFmtId="166" fontId="10" fillId="0" borderId="23" xfId="0" applyNumberFormat="1" applyFont="1" applyFill="1" applyBorder="1" applyAlignment="1" applyProtection="1">
      <alignment horizontal="center" vertical="center"/>
    </xf>
    <xf numFmtId="166" fontId="10" fillId="0" borderId="26" xfId="0" applyNumberFormat="1" applyFont="1" applyFill="1" applyBorder="1" applyAlignment="1" applyProtection="1">
      <alignment horizontal="center" vertical="center"/>
    </xf>
    <xf numFmtId="165" fontId="5" fillId="0" borderId="20" xfId="0" applyNumberFormat="1" applyFont="1" applyFill="1" applyBorder="1" applyAlignment="1" applyProtection="1">
      <alignment horizontal="center" vertical="center"/>
    </xf>
    <xf numFmtId="165" fontId="17" fillId="0" borderId="19" xfId="0" applyNumberFormat="1" applyFont="1" applyFill="1" applyBorder="1" applyAlignment="1" applyProtection="1">
      <alignment horizontal="center" vertical="center"/>
    </xf>
    <xf numFmtId="0" fontId="5" fillId="0" borderId="20" xfId="0" applyFont="1" applyFill="1" applyBorder="1" applyAlignment="1" applyProtection="1">
      <alignment vertical="center"/>
    </xf>
    <xf numFmtId="0" fontId="5" fillId="0" borderId="22" xfId="0" applyFont="1" applyFill="1" applyBorder="1" applyAlignment="1" applyProtection="1">
      <alignment vertical="center"/>
    </xf>
    <xf numFmtId="166" fontId="10" fillId="0" borderId="19" xfId="0" applyNumberFormat="1" applyFont="1" applyFill="1" applyBorder="1" applyAlignment="1" applyProtection="1">
      <alignment horizontal="center" vertical="center"/>
    </xf>
    <xf numFmtId="166" fontId="10" fillId="0" borderId="21" xfId="0" applyNumberFormat="1" applyFont="1" applyFill="1" applyBorder="1" applyAlignment="1" applyProtection="1">
      <alignment horizontal="center" vertical="center"/>
    </xf>
    <xf numFmtId="166" fontId="18" fillId="7" borderId="23" xfId="0" applyNumberFormat="1" applyFont="1" applyFill="1" applyBorder="1" applyAlignment="1" applyProtection="1">
      <alignment horizontal="center" vertical="center"/>
      <protection locked="0"/>
    </xf>
    <xf numFmtId="166" fontId="18" fillId="7" borderId="26" xfId="0" applyNumberFormat="1" applyFont="1" applyFill="1" applyBorder="1" applyAlignment="1" applyProtection="1">
      <alignment horizontal="center" vertical="center"/>
      <protection locked="0"/>
    </xf>
    <xf numFmtId="166" fontId="18" fillId="7" borderId="19" xfId="0" applyNumberFormat="1" applyFont="1" applyFill="1" applyBorder="1" applyAlignment="1" applyProtection="1">
      <alignment horizontal="center" vertical="center"/>
      <protection locked="0"/>
    </xf>
    <xf numFmtId="166" fontId="18" fillId="7" borderId="21" xfId="0" applyNumberFormat="1" applyFont="1" applyFill="1" applyBorder="1" applyAlignment="1" applyProtection="1">
      <alignment horizontal="center" vertical="center"/>
      <protection locked="0"/>
    </xf>
    <xf numFmtId="0" fontId="10" fillId="0" borderId="0" xfId="0" applyFont="1" applyFill="1" applyAlignment="1">
      <alignment vertical="center"/>
    </xf>
    <xf numFmtId="166" fontId="18" fillId="7" borderId="32" xfId="0" applyNumberFormat="1" applyFont="1" applyFill="1" applyBorder="1" applyAlignment="1" applyProtection="1">
      <alignment horizontal="center" vertical="center"/>
      <protection locked="0"/>
    </xf>
    <xf numFmtId="166" fontId="18" fillId="7" borderId="29" xfId="0" applyNumberFormat="1" applyFont="1" applyFill="1" applyBorder="1" applyAlignment="1" applyProtection="1">
      <alignment horizontal="center" vertical="center"/>
      <protection locked="0"/>
    </xf>
    <xf numFmtId="0" fontId="10" fillId="0" borderId="0" xfId="0" applyFont="1" applyFill="1" applyAlignment="1" applyProtection="1">
      <alignment horizontal="center" vertical="center"/>
    </xf>
    <xf numFmtId="0" fontId="19" fillId="0" borderId="0" xfId="0" applyFont="1" applyFill="1" applyAlignment="1" applyProtection="1">
      <alignment horizontal="center" vertical="center"/>
    </xf>
    <xf numFmtId="0" fontId="20" fillId="0" borderId="0" xfId="0" applyFont="1" applyFill="1" applyAlignment="1" applyProtection="1">
      <alignment vertical="center"/>
    </xf>
    <xf numFmtId="0" fontId="20" fillId="0" borderId="0" xfId="0" applyFont="1" applyFill="1" applyAlignment="1" applyProtection="1">
      <alignment horizontal="center" vertical="center"/>
    </xf>
    <xf numFmtId="0" fontId="15" fillId="0" borderId="34" xfId="0" applyFont="1" applyFill="1" applyBorder="1" applyAlignment="1" applyProtection="1">
      <alignment horizontal="left" vertical="center" indent="1"/>
    </xf>
    <xf numFmtId="0" fontId="15" fillId="0" borderId="34" xfId="0" applyFont="1" applyFill="1" applyBorder="1" applyAlignment="1" applyProtection="1">
      <alignment horizontal="center" vertical="center"/>
    </xf>
    <xf numFmtId="0" fontId="23" fillId="0" borderId="34" xfId="0" applyFont="1" applyFill="1" applyBorder="1" applyAlignment="1" applyProtection="1">
      <alignment horizontal="center" vertical="center"/>
    </xf>
    <xf numFmtId="166" fontId="15" fillId="0" borderId="23" xfId="0" applyNumberFormat="1" applyFont="1" applyFill="1" applyBorder="1" applyAlignment="1" applyProtection="1">
      <alignment horizontal="left" vertical="center" indent="1"/>
    </xf>
    <xf numFmtId="164" fontId="15" fillId="0" borderId="23" xfId="0" applyNumberFormat="1" applyFont="1" applyFill="1" applyBorder="1" applyAlignment="1" applyProtection="1">
      <alignment horizontal="center" vertical="center"/>
    </xf>
    <xf numFmtId="167" fontId="10" fillId="0" borderId="23" xfId="0" applyNumberFormat="1" applyFont="1" applyFill="1" applyBorder="1" applyAlignment="1" applyProtection="1">
      <alignment horizontal="center" vertical="center"/>
    </xf>
    <xf numFmtId="167" fontId="10" fillId="0" borderId="26" xfId="0" applyNumberFormat="1" applyFont="1" applyFill="1" applyBorder="1" applyAlignment="1" applyProtection="1">
      <alignment horizontal="center" vertical="center"/>
    </xf>
    <xf numFmtId="168" fontId="22" fillId="0" borderId="26" xfId="0" applyNumberFormat="1" applyFont="1" applyFill="1" applyBorder="1" applyAlignment="1" applyProtection="1">
      <alignment horizontal="center" vertical="center"/>
    </xf>
    <xf numFmtId="167" fontId="10" fillId="0" borderId="21" xfId="0" applyNumberFormat="1" applyFont="1" applyFill="1" applyBorder="1" applyAlignment="1" applyProtection="1">
      <alignment horizontal="center" vertical="center"/>
    </xf>
    <xf numFmtId="167" fontId="10" fillId="0" borderId="33" xfId="0" applyNumberFormat="1" applyFont="1" applyFill="1" applyBorder="1" applyAlignment="1" applyProtection="1">
      <alignment horizontal="center" vertical="center"/>
    </xf>
    <xf numFmtId="167" fontId="10" fillId="0" borderId="31" xfId="0" applyNumberFormat="1" applyFont="1" applyFill="1" applyBorder="1" applyAlignment="1" applyProtection="1">
      <alignment horizontal="center" vertical="center"/>
    </xf>
    <xf numFmtId="164" fontId="10" fillId="0" borderId="30" xfId="0" applyNumberFormat="1" applyFont="1" applyFill="1" applyBorder="1" applyAlignment="1" applyProtection="1">
      <alignment vertical="center"/>
    </xf>
    <xf numFmtId="0" fontId="15" fillId="0" borderId="30" xfId="0" applyFont="1" applyFill="1" applyBorder="1" applyAlignment="1" applyProtection="1">
      <alignment vertical="center"/>
    </xf>
    <xf numFmtId="0" fontId="30" fillId="7" borderId="0" xfId="0" applyFont="1" applyFill="1" applyAlignment="1" applyProtection="1">
      <alignment vertical="center"/>
      <protection locked="0"/>
    </xf>
    <xf numFmtId="0" fontId="30" fillId="7" borderId="0" xfId="0" applyFont="1" applyFill="1" applyAlignment="1" applyProtection="1">
      <alignment horizontal="left" vertical="center" indent="1"/>
      <protection locked="0"/>
    </xf>
    <xf numFmtId="0" fontId="29"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29" fillId="0" borderId="69" xfId="0" applyFont="1" applyFill="1" applyBorder="1" applyAlignment="1" applyProtection="1">
      <alignment horizontal="center" vertical="center"/>
    </xf>
    <xf numFmtId="164" fontId="15" fillId="0" borderId="70" xfId="0" applyNumberFormat="1" applyFont="1" applyFill="1" applyBorder="1" applyAlignment="1" applyProtection="1">
      <alignment horizontal="center" vertical="center"/>
    </xf>
    <xf numFmtId="164" fontId="15" fillId="0" borderId="71" xfId="0" applyNumberFormat="1" applyFont="1" applyFill="1" applyBorder="1" applyAlignment="1" applyProtection="1">
      <alignment horizontal="center" vertical="center"/>
    </xf>
    <xf numFmtId="0" fontId="10" fillId="0" borderId="30" xfId="0" applyFont="1" applyFill="1" applyBorder="1" applyAlignment="1" applyProtection="1">
      <alignment vertical="center"/>
    </xf>
    <xf numFmtId="166" fontId="18" fillId="7" borderId="19" xfId="0" quotePrefix="1" applyNumberFormat="1" applyFont="1" applyFill="1" applyBorder="1" applyAlignment="1" applyProtection="1">
      <alignment horizontal="center" vertical="center"/>
      <protection locked="0"/>
    </xf>
    <xf numFmtId="0" fontId="7" fillId="0" borderId="0" xfId="0" applyFont="1" applyFill="1" applyAlignment="1" applyProtection="1">
      <alignment vertical="center"/>
    </xf>
    <xf numFmtId="0" fontId="14" fillId="0" borderId="0" xfId="0" applyFont="1" applyFill="1" applyAlignment="1" applyProtection="1">
      <alignment vertical="center"/>
    </xf>
    <xf numFmtId="0" fontId="20" fillId="0" borderId="0" xfId="0" applyFont="1" applyFill="1" applyAlignment="1" applyProtection="1">
      <alignment vertical="center"/>
    </xf>
    <xf numFmtId="0" fontId="19" fillId="0" borderId="0" xfId="0" applyFont="1" applyFill="1" applyAlignment="1">
      <alignment vertical="center"/>
    </xf>
    <xf numFmtId="0" fontId="2" fillId="8" borderId="0" xfId="0" applyFont="1" applyFill="1" applyBorder="1" applyAlignment="1" applyProtection="1">
      <alignment horizontal="center" vertical="center"/>
    </xf>
    <xf numFmtId="0" fontId="33" fillId="8" borderId="0" xfId="0" applyFont="1" applyFill="1" applyBorder="1" applyAlignment="1" applyProtection="1">
      <alignment horizontal="center" vertical="center"/>
    </xf>
    <xf numFmtId="0" fontId="22" fillId="0" borderId="0" xfId="0" applyFont="1" applyFill="1" applyBorder="1" applyAlignment="1" applyProtection="1">
      <alignment vertical="center"/>
    </xf>
    <xf numFmtId="0" fontId="22" fillId="0" borderId="0" xfId="0" applyFont="1" applyFill="1" applyAlignment="1" applyProtection="1">
      <alignment vertical="center"/>
    </xf>
    <xf numFmtId="0" fontId="23" fillId="0" borderId="0" xfId="0" applyFont="1" applyFill="1" applyAlignment="1" applyProtection="1">
      <alignment vertical="center"/>
    </xf>
    <xf numFmtId="0" fontId="15" fillId="0" borderId="35" xfId="0" applyFont="1" applyFill="1" applyBorder="1" applyAlignment="1" applyProtection="1">
      <alignment vertical="center"/>
    </xf>
    <xf numFmtId="164" fontId="15" fillId="0" borderId="70" xfId="0" applyNumberFormat="1" applyFont="1" applyFill="1" applyBorder="1" applyAlignment="1" applyProtection="1">
      <alignment vertical="center"/>
    </xf>
    <xf numFmtId="164" fontId="15" fillId="0" borderId="71" xfId="0" applyNumberFormat="1" applyFont="1" applyFill="1" applyBorder="1" applyAlignment="1" applyProtection="1">
      <alignment vertical="center"/>
    </xf>
    <xf numFmtId="0" fontId="20" fillId="0" borderId="0" xfId="0" applyFont="1" applyFill="1" applyAlignment="1" applyProtection="1">
      <alignment horizontal="right" vertical="center"/>
    </xf>
    <xf numFmtId="0" fontId="20" fillId="0" borderId="57" xfId="0" applyFont="1" applyFill="1" applyBorder="1" applyAlignment="1" applyProtection="1">
      <alignment horizontal="left" vertical="center" indent="1"/>
    </xf>
    <xf numFmtId="165" fontId="5" fillId="0" borderId="19" xfId="0" applyNumberFormat="1" applyFont="1" applyFill="1" applyBorder="1" applyAlignment="1" applyProtection="1">
      <alignment horizontal="center" vertical="center"/>
    </xf>
    <xf numFmtId="165" fontId="5" fillId="0" borderId="74" xfId="0" applyNumberFormat="1" applyFont="1" applyFill="1" applyBorder="1" applyAlignment="1" applyProtection="1">
      <alignment horizontal="center" vertical="center"/>
    </xf>
    <xf numFmtId="165" fontId="17" fillId="0" borderId="74" xfId="0" applyNumberFormat="1" applyFont="1" applyFill="1" applyBorder="1" applyAlignment="1" applyProtection="1">
      <alignment horizontal="center" vertical="center"/>
    </xf>
    <xf numFmtId="165" fontId="5" fillId="0" borderId="75" xfId="0" applyNumberFormat="1" applyFont="1" applyFill="1" applyBorder="1" applyAlignment="1" applyProtection="1">
      <alignment horizontal="center" vertical="center"/>
    </xf>
    <xf numFmtId="165" fontId="5" fillId="0" borderId="76" xfId="0" applyNumberFormat="1" applyFont="1" applyFill="1" applyBorder="1" applyAlignment="1" applyProtection="1">
      <alignment horizontal="center" vertical="center"/>
    </xf>
    <xf numFmtId="0" fontId="5" fillId="0" borderId="75" xfId="0" applyFont="1" applyFill="1" applyBorder="1" applyAlignment="1" applyProtection="1">
      <alignment vertical="center"/>
    </xf>
    <xf numFmtId="0" fontId="5" fillId="0" borderId="77" xfId="0" applyFont="1" applyFill="1" applyBorder="1" applyAlignment="1" applyProtection="1">
      <alignment vertical="center"/>
    </xf>
    <xf numFmtId="166" fontId="18" fillId="7" borderId="74" xfId="0" applyNumberFormat="1" applyFont="1" applyFill="1" applyBorder="1" applyAlignment="1" applyProtection="1">
      <alignment horizontal="center" vertical="center"/>
      <protection locked="0"/>
    </xf>
    <xf numFmtId="166" fontId="18" fillId="7" borderId="78" xfId="0" applyNumberFormat="1" applyFont="1" applyFill="1" applyBorder="1" applyAlignment="1" applyProtection="1">
      <alignment horizontal="center" vertical="center"/>
      <protection locked="0"/>
    </xf>
    <xf numFmtId="165" fontId="5" fillId="0" borderId="23" xfId="0" applyNumberFormat="1" applyFont="1" applyFill="1" applyBorder="1" applyAlignment="1" applyProtection="1">
      <alignment horizontal="center" vertical="center"/>
    </xf>
    <xf numFmtId="0" fontId="23" fillId="0" borderId="39" xfId="1" applyNumberFormat="1" applyFont="1" applyFill="1" applyBorder="1" applyAlignment="1" applyProtection="1">
      <alignment horizontal="center" vertical="center" wrapText="1"/>
    </xf>
    <xf numFmtId="0" fontId="23" fillId="0" borderId="37" xfId="1" applyNumberFormat="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2" fillId="0" borderId="0" xfId="0" applyFont="1" applyFill="1" applyAlignment="1" applyProtection="1">
      <alignment vertical="center"/>
    </xf>
    <xf numFmtId="0" fontId="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5" fillId="0" borderId="0" xfId="0" applyFont="1" applyFill="1" applyAlignment="1" applyProtection="1">
      <alignment horizontal="center" vertical="center"/>
    </xf>
    <xf numFmtId="0" fontId="19" fillId="0" borderId="0" xfId="0" applyFont="1" applyFill="1" applyBorder="1" applyAlignment="1" applyProtection="1">
      <alignment vertical="center"/>
    </xf>
    <xf numFmtId="164" fontId="10" fillId="0" borderId="72" xfId="0" applyNumberFormat="1" applyFont="1" applyFill="1" applyBorder="1" applyAlignment="1" applyProtection="1">
      <alignment horizontal="left" vertical="center" indent="1"/>
    </xf>
    <xf numFmtId="164" fontId="10" fillId="0" borderId="73" xfId="0" applyNumberFormat="1" applyFont="1" applyFill="1" applyBorder="1" applyAlignment="1" applyProtection="1">
      <alignment horizontal="left" vertical="center" indent="1"/>
    </xf>
    <xf numFmtId="0" fontId="6" fillId="0" borderId="0" xfId="0" applyFont="1" applyFill="1" applyAlignment="1" applyProtection="1">
      <alignment vertical="center"/>
    </xf>
    <xf numFmtId="0" fontId="14" fillId="0" borderId="0" xfId="0" applyFont="1" applyFill="1" applyAlignment="1" applyProtection="1">
      <alignment horizontal="left" vertical="center"/>
    </xf>
    <xf numFmtId="0" fontId="6" fillId="0" borderId="30" xfId="0" applyFont="1" applyFill="1" applyBorder="1" applyAlignment="1" applyProtection="1">
      <alignment vertical="center"/>
    </xf>
    <xf numFmtId="0" fontId="24" fillId="0" borderId="0" xfId="0" applyFont="1" applyFill="1" applyAlignment="1" applyProtection="1">
      <alignment vertical="center"/>
    </xf>
    <xf numFmtId="0" fontId="8" fillId="0" borderId="41" xfId="0" applyFont="1" applyFill="1" applyBorder="1" applyAlignment="1" applyProtection="1">
      <alignment vertical="center"/>
    </xf>
    <xf numFmtId="0" fontId="8" fillId="0" borderId="42" xfId="0" applyFont="1" applyFill="1" applyBorder="1" applyAlignment="1" applyProtection="1">
      <alignment vertical="center"/>
    </xf>
    <xf numFmtId="0" fontId="8" fillId="0" borderId="79" xfId="0" applyFont="1" applyFill="1" applyBorder="1" applyAlignment="1" applyProtection="1">
      <alignment vertical="center"/>
    </xf>
    <xf numFmtId="0" fontId="18" fillId="7" borderId="80" xfId="0" applyFont="1" applyFill="1" applyBorder="1" applyAlignment="1" applyProtection="1">
      <alignment vertical="center"/>
      <protection locked="0"/>
    </xf>
    <xf numFmtId="0" fontId="18" fillId="7" borderId="81" xfId="0" applyFont="1" applyFill="1" applyBorder="1" applyAlignment="1" applyProtection="1">
      <alignment vertical="center"/>
      <protection locked="0"/>
    </xf>
    <xf numFmtId="0" fontId="18" fillId="7" borderId="82" xfId="0" applyFont="1" applyFill="1" applyBorder="1" applyAlignment="1" applyProtection="1">
      <alignment vertical="center"/>
      <protection locked="0"/>
    </xf>
    <xf numFmtId="0" fontId="8" fillId="0" borderId="34" xfId="0" applyFont="1" applyFill="1" applyBorder="1" applyAlignment="1" applyProtection="1">
      <alignment horizontal="center" vertical="center"/>
    </xf>
    <xf numFmtId="0" fontId="15" fillId="0" borderId="83" xfId="0" applyFont="1" applyFill="1" applyBorder="1" applyAlignment="1" applyProtection="1">
      <alignment horizontal="center" vertical="center"/>
    </xf>
    <xf numFmtId="0" fontId="15" fillId="0" borderId="84" xfId="0" applyFont="1" applyFill="1" applyBorder="1" applyAlignment="1" applyProtection="1">
      <alignment horizontal="center" vertical="center"/>
    </xf>
    <xf numFmtId="0" fontId="15" fillId="0" borderId="85" xfId="0" applyFont="1" applyFill="1" applyBorder="1" applyAlignment="1" applyProtection="1">
      <alignment horizontal="center" vertical="center"/>
    </xf>
    <xf numFmtId="0" fontId="5" fillId="0" borderId="0" xfId="0" applyFont="1" applyFill="1" applyAlignment="1">
      <alignment horizontal="left" vertical="center"/>
    </xf>
    <xf numFmtId="0" fontId="5" fillId="0" borderId="0" xfId="0" applyFont="1" applyFill="1" applyAlignment="1" applyProtection="1">
      <alignment horizontal="left" vertical="center"/>
    </xf>
    <xf numFmtId="0" fontId="5" fillId="0" borderId="0" xfId="0" applyNumberFormat="1" applyFont="1" applyFill="1" applyAlignment="1" applyProtection="1">
      <alignment horizontal="center" vertical="center"/>
    </xf>
    <xf numFmtId="0" fontId="5" fillId="0" borderId="49" xfId="0" applyFont="1" applyFill="1" applyBorder="1" applyAlignment="1" applyProtection="1">
      <alignment horizontal="left" vertical="center"/>
    </xf>
    <xf numFmtId="0" fontId="5" fillId="0" borderId="49" xfId="0" applyNumberFormat="1" applyFont="1" applyFill="1" applyBorder="1" applyAlignment="1" applyProtection="1">
      <alignment horizontal="center" vertical="center"/>
    </xf>
    <xf numFmtId="0" fontId="27" fillId="0" borderId="0" xfId="0" applyFont="1" applyFill="1" applyAlignment="1" applyProtection="1">
      <alignment horizontal="left" vertical="center"/>
    </xf>
    <xf numFmtId="0" fontId="27" fillId="0" borderId="0" xfId="0" applyNumberFormat="1" applyFont="1" applyFill="1" applyAlignment="1" applyProtection="1">
      <alignment horizontal="center" vertical="center"/>
    </xf>
    <xf numFmtId="0" fontId="25" fillId="0" borderId="0" xfId="0" applyFont="1" applyFill="1" applyAlignment="1" applyProtection="1">
      <alignment horizontal="left" vertical="center"/>
    </xf>
    <xf numFmtId="0" fontId="3" fillId="0" borderId="0" xfId="0" applyFont="1" applyFill="1" applyAlignment="1" applyProtection="1">
      <alignment horizontal="left" vertical="center" wrapText="1"/>
    </xf>
    <xf numFmtId="0" fontId="5" fillId="0" borderId="57" xfId="0" applyNumberFormat="1" applyFont="1" applyFill="1" applyBorder="1" applyAlignment="1" applyProtection="1">
      <alignment horizontal="center" vertical="center" wrapText="1"/>
    </xf>
    <xf numFmtId="0" fontId="5" fillId="0" borderId="57" xfId="0" applyNumberFormat="1" applyFont="1" applyFill="1" applyBorder="1" applyAlignment="1" applyProtection="1">
      <alignment horizontal="center" vertical="center"/>
    </xf>
    <xf numFmtId="0" fontId="5" fillId="0" borderId="0" xfId="0" applyFont="1" applyFill="1" applyAlignment="1" applyProtection="1">
      <alignment horizontal="left" vertical="center" wrapText="1"/>
    </xf>
    <xf numFmtId="0" fontId="26" fillId="0" borderId="43" xfId="0" applyFont="1" applyFill="1" applyBorder="1" applyAlignment="1" applyProtection="1">
      <alignment horizontal="center" vertical="center" wrapText="1"/>
    </xf>
    <xf numFmtId="0" fontId="26" fillId="0" borderId="44" xfId="0" applyFont="1" applyFill="1" applyBorder="1" applyAlignment="1" applyProtection="1">
      <alignment horizontal="center" vertical="center" wrapText="1"/>
    </xf>
    <xf numFmtId="0" fontId="4" fillId="0" borderId="0" xfId="0" applyFont="1" applyFill="1" applyAlignment="1" applyProtection="1">
      <alignment horizontal="left" vertical="center"/>
    </xf>
    <xf numFmtId="0" fontId="10" fillId="0" borderId="45" xfId="0" applyFont="1" applyFill="1" applyBorder="1" applyAlignment="1" applyProtection="1">
      <alignment horizontal="center" vertical="center" wrapText="1"/>
    </xf>
    <xf numFmtId="0" fontId="10" fillId="0" borderId="46" xfId="0" applyFont="1" applyFill="1" applyBorder="1" applyAlignment="1" applyProtection="1">
      <alignment horizontal="center" vertical="center"/>
    </xf>
    <xf numFmtId="0" fontId="10" fillId="0" borderId="45" xfId="0" applyFont="1" applyFill="1" applyBorder="1" applyAlignment="1" applyProtection="1">
      <alignment horizontal="center" vertical="center"/>
    </xf>
    <xf numFmtId="0" fontId="3" fillId="0" borderId="0" xfId="0" applyFont="1" applyFill="1" applyAlignment="1" applyProtection="1">
      <alignment horizontal="left" vertical="center"/>
    </xf>
    <xf numFmtId="0" fontId="5" fillId="0" borderId="45" xfId="0" applyFont="1" applyFill="1" applyBorder="1" applyAlignment="1" applyProtection="1">
      <alignment horizontal="center" vertical="center"/>
    </xf>
    <xf numFmtId="0" fontId="5" fillId="0" borderId="46" xfId="0" applyFont="1" applyFill="1" applyBorder="1" applyAlignment="1" applyProtection="1">
      <alignment horizontal="center" vertical="center"/>
    </xf>
    <xf numFmtId="0" fontId="5" fillId="0" borderId="47" xfId="0" applyFont="1" applyFill="1" applyBorder="1" applyAlignment="1" applyProtection="1">
      <alignment horizontal="center" vertical="center"/>
    </xf>
    <xf numFmtId="0" fontId="5" fillId="0" borderId="48" xfId="0" applyFont="1" applyFill="1" applyBorder="1" applyAlignment="1" applyProtection="1">
      <alignment horizontal="center" vertical="center"/>
    </xf>
    <xf numFmtId="0" fontId="5" fillId="0" borderId="0" xfId="0" applyNumberFormat="1" applyFont="1" applyFill="1" applyAlignment="1" applyProtection="1">
      <alignment horizontal="center" vertical="center" wrapText="1"/>
    </xf>
    <xf numFmtId="0" fontId="28" fillId="0" borderId="0" xfId="0" applyFont="1" applyFill="1" applyAlignment="1" applyProtection="1">
      <alignment horizontal="center" vertical="center"/>
      <protection locked="0"/>
    </xf>
    <xf numFmtId="0" fontId="27" fillId="0" borderId="0" xfId="0" applyFont="1" applyFill="1" applyAlignment="1" applyProtection="1">
      <alignment vertical="center"/>
      <protection locked="0"/>
    </xf>
    <xf numFmtId="0" fontId="27" fillId="0"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pplyProtection="1">
      <alignment horizontal="center" vertical="center"/>
      <protection locked="0"/>
    </xf>
    <xf numFmtId="0" fontId="3" fillId="0" borderId="58" xfId="0" applyFont="1" applyFill="1" applyBorder="1" applyAlignment="1" applyProtection="1">
      <alignment vertical="center"/>
      <protection locked="0"/>
    </xf>
    <xf numFmtId="0" fontId="3" fillId="0" borderId="59" xfId="0" applyFont="1" applyFill="1" applyBorder="1" applyAlignment="1" applyProtection="1">
      <alignment vertical="center"/>
      <protection locked="0"/>
    </xf>
    <xf numFmtId="0" fontId="28" fillId="0" borderId="18" xfId="0" applyFont="1" applyFill="1" applyBorder="1" applyAlignment="1" applyProtection="1">
      <alignment horizontal="center" vertical="center"/>
      <protection locked="0"/>
    </xf>
    <xf numFmtId="0" fontId="30" fillId="0" borderId="0" xfId="0" applyFont="1" applyFill="1" applyAlignment="1" applyProtection="1">
      <alignment vertical="center"/>
      <protection locked="0"/>
    </xf>
    <xf numFmtId="0" fontId="28" fillId="0" borderId="18" xfId="0" applyFont="1" applyFill="1" applyBorder="1" applyAlignment="1" applyProtection="1">
      <alignment horizontal="left" vertical="center"/>
      <protection locked="0"/>
    </xf>
    <xf numFmtId="0" fontId="28" fillId="0" borderId="0" xfId="0" applyFont="1" applyFill="1" applyAlignment="1" applyProtection="1">
      <alignment horizontal="left" vertical="center"/>
      <protection locked="0"/>
    </xf>
    <xf numFmtId="0" fontId="2" fillId="0" borderId="0" xfId="0" applyFont="1" applyFill="1" applyAlignment="1">
      <alignment vertical="center"/>
    </xf>
    <xf numFmtId="0" fontId="2" fillId="0" borderId="0" xfId="0" applyFont="1" applyFill="1" applyAlignment="1" applyProtection="1">
      <protection locked="0"/>
    </xf>
    <xf numFmtId="0" fontId="2" fillId="0" borderId="57" xfId="0" applyFont="1" applyFill="1" applyBorder="1" applyAlignment="1">
      <alignment horizontal="center" vertical="center"/>
    </xf>
    <xf numFmtId="0" fontId="2" fillId="0" borderId="0" xfId="0" applyFont="1" applyFill="1" applyAlignment="1"/>
    <xf numFmtId="0" fontId="3" fillId="0" borderId="58" xfId="0" applyFont="1" applyFill="1" applyBorder="1" applyAlignment="1" applyProtection="1">
      <alignment horizontal="center" vertical="center" shrinkToFit="1"/>
      <protection locked="0"/>
    </xf>
    <xf numFmtId="0" fontId="3" fillId="0" borderId="59" xfId="0" applyFont="1" applyFill="1" applyBorder="1" applyAlignment="1" applyProtection="1">
      <alignment horizontal="center" vertical="center" shrinkToFit="1"/>
      <protection locked="0"/>
    </xf>
    <xf numFmtId="0" fontId="2" fillId="0" borderId="59" xfId="0" applyFont="1" applyFill="1" applyBorder="1" applyAlignment="1" applyProtection="1">
      <alignment horizontal="center" vertical="center" shrinkToFit="1"/>
      <protection locked="0"/>
    </xf>
    <xf numFmtId="0" fontId="2" fillId="0" borderId="58" xfId="0" applyFont="1" applyFill="1" applyBorder="1" applyAlignment="1" applyProtection="1">
      <alignment horizontal="center" vertical="center" shrinkToFit="1"/>
      <protection locked="0"/>
    </xf>
    <xf numFmtId="0" fontId="2" fillId="0" borderId="0" xfId="0" applyFont="1" applyFill="1" applyAlignment="1" applyProtection="1">
      <alignment horizontal="left" vertical="center" wrapText="1"/>
      <protection locked="0"/>
    </xf>
    <xf numFmtId="0" fontId="3" fillId="0" borderId="0" xfId="0" applyFont="1" applyFill="1" applyBorder="1" applyAlignment="1">
      <alignment vertical="center"/>
    </xf>
    <xf numFmtId="0" fontId="5" fillId="9" borderId="0" xfId="0" applyFont="1" applyFill="1" applyAlignment="1">
      <alignment horizontal="left" vertical="center"/>
    </xf>
    <xf numFmtId="0" fontId="34" fillId="9" borderId="0" xfId="0" applyFont="1" applyFill="1" applyAlignment="1">
      <alignment horizontal="left" vertical="center"/>
    </xf>
    <xf numFmtId="0" fontId="3" fillId="9" borderId="0" xfId="0" applyFont="1" applyFill="1" applyAlignment="1">
      <alignment vertical="center"/>
    </xf>
    <xf numFmtId="0" fontId="19" fillId="9" borderId="0" xfId="0" applyFont="1" applyFill="1" applyAlignment="1">
      <alignment vertical="center"/>
    </xf>
    <xf numFmtId="0" fontId="27" fillId="9" borderId="0" xfId="0" applyFont="1" applyFill="1" applyAlignment="1">
      <alignment vertical="center"/>
    </xf>
    <xf numFmtId="0" fontId="3" fillId="9" borderId="0" xfId="0" applyFont="1" applyFill="1" applyAlignment="1" applyProtection="1">
      <alignment vertical="center"/>
      <protection locked="0"/>
    </xf>
    <xf numFmtId="0" fontId="2" fillId="9" borderId="0" xfId="0" applyFont="1" applyFill="1" applyAlignment="1" applyProtection="1">
      <alignment vertical="center" wrapText="1"/>
      <protection locked="0"/>
    </xf>
    <xf numFmtId="0" fontId="35" fillId="9" borderId="0" xfId="0" applyFont="1" applyFill="1" applyAlignment="1">
      <alignment horizontal="left" vertical="center"/>
    </xf>
    <xf numFmtId="0" fontId="35" fillId="9" borderId="0" xfId="0" applyFont="1" applyFill="1" applyAlignment="1">
      <alignment horizontal="right" vertical="center"/>
    </xf>
    <xf numFmtId="0" fontId="3" fillId="9" borderId="0" xfId="0" applyFont="1" applyFill="1" applyBorder="1" applyAlignment="1">
      <alignment vertical="center"/>
    </xf>
    <xf numFmtId="0" fontId="3" fillId="9" borderId="0" xfId="0" applyFont="1" applyFill="1" applyAlignment="1">
      <alignment horizontal="center" vertical="center"/>
    </xf>
    <xf numFmtId="0" fontId="8" fillId="9" borderId="0" xfId="0" applyFont="1" applyFill="1" applyAlignment="1">
      <alignment vertical="center"/>
    </xf>
    <xf numFmtId="0" fontId="8" fillId="0" borderId="0" xfId="0" applyFont="1" applyFill="1" applyAlignment="1">
      <alignment horizontal="center" vertical="center"/>
    </xf>
    <xf numFmtId="0" fontId="2" fillId="9" borderId="0" xfId="0" applyFont="1" applyFill="1" applyAlignment="1">
      <alignment vertical="center"/>
    </xf>
    <xf numFmtId="0" fontId="2" fillId="0" borderId="0" xfId="0" applyFont="1" applyFill="1" applyAlignment="1">
      <alignment horizontal="center" vertical="center"/>
    </xf>
    <xf numFmtId="0" fontId="2" fillId="9"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9" borderId="0" xfId="0" applyFont="1" applyFill="1" applyBorder="1" applyAlignment="1">
      <alignment horizontal="left" vertical="center"/>
    </xf>
    <xf numFmtId="0" fontId="2" fillId="0" borderId="0" xfId="0" applyFont="1" applyFill="1" applyBorder="1" applyAlignment="1">
      <alignment horizontal="left" vertical="center"/>
    </xf>
    <xf numFmtId="0" fontId="10" fillId="0" borderId="0" xfId="3" applyNumberFormat="1" applyFont="1" applyFill="1" applyBorder="1" applyAlignment="1">
      <alignment horizontal="left" vertical="center"/>
    </xf>
    <xf numFmtId="0" fontId="37" fillId="0" borderId="0" xfId="3" applyNumberFormat="1" applyFont="1" applyFill="1" applyBorder="1" applyAlignment="1">
      <alignment horizontal="left" vertical="center"/>
    </xf>
    <xf numFmtId="0" fontId="8" fillId="9" borderId="0" xfId="0" applyFont="1" applyFill="1" applyBorder="1" applyAlignment="1">
      <alignment horizontal="left" vertical="center"/>
    </xf>
    <xf numFmtId="0" fontId="15" fillId="0" borderId="0" xfId="3" applyFont="1" applyFill="1" applyBorder="1" applyAlignment="1">
      <alignment horizontal="left" vertical="center"/>
    </xf>
    <xf numFmtId="0" fontId="8" fillId="0" borderId="0" xfId="0" applyFont="1" applyFill="1" applyBorder="1" applyAlignment="1">
      <alignment horizontal="left" vertical="center"/>
    </xf>
    <xf numFmtId="0" fontId="14" fillId="9" borderId="0" xfId="0" applyFont="1" applyFill="1" applyAlignment="1">
      <alignment vertical="center"/>
    </xf>
    <xf numFmtId="0" fontId="14" fillId="0" borderId="0" xfId="0" applyFont="1" applyFill="1" applyAlignment="1">
      <alignment horizontal="center" vertical="center"/>
    </xf>
    <xf numFmtId="0" fontId="2" fillId="0" borderId="0" xfId="0" applyFont="1" applyFill="1" applyAlignment="1">
      <alignment horizontal="left" vertical="center"/>
    </xf>
    <xf numFmtId="0" fontId="14" fillId="9" borderId="0" xfId="0" applyFont="1" applyFill="1" applyAlignment="1">
      <alignment horizontal="left" vertical="center"/>
    </xf>
    <xf numFmtId="0" fontId="15" fillId="0" borderId="93" xfId="1" applyNumberFormat="1" applyFont="1" applyFill="1" applyBorder="1" applyAlignment="1" applyProtection="1">
      <alignment horizontal="center" vertical="center" wrapText="1"/>
    </xf>
    <xf numFmtId="0" fontId="14" fillId="0" borderId="94" xfId="0" applyFont="1" applyFill="1" applyBorder="1" applyAlignment="1" applyProtection="1">
      <alignment horizontal="center" vertical="center"/>
    </xf>
    <xf numFmtId="0" fontId="14" fillId="0" borderId="96" xfId="0" applyFont="1" applyFill="1" applyBorder="1" applyAlignment="1" applyProtection="1">
      <alignment horizontal="center" vertical="center"/>
    </xf>
    <xf numFmtId="0" fontId="14" fillId="0" borderId="97" xfId="0" applyFont="1" applyFill="1" applyBorder="1" applyAlignment="1" applyProtection="1">
      <alignment horizontal="center" vertical="center"/>
    </xf>
    <xf numFmtId="164" fontId="10" fillId="0" borderId="95" xfId="0" applyNumberFormat="1" applyFont="1" applyFill="1" applyBorder="1" applyAlignment="1" applyProtection="1">
      <alignment horizontal="left" vertical="center" indent="1"/>
    </xf>
    <xf numFmtId="0" fontId="14" fillId="0" borderId="98" xfId="0" applyFont="1" applyFill="1" applyBorder="1" applyAlignment="1" applyProtection="1">
      <alignment horizontal="center" vertical="center"/>
    </xf>
    <xf numFmtId="0" fontId="14" fillId="0" borderId="99" xfId="0" applyFont="1" applyFill="1" applyBorder="1" applyAlignment="1" applyProtection="1">
      <alignment horizontal="center" vertical="center"/>
    </xf>
    <xf numFmtId="0" fontId="14" fillId="0" borderId="100" xfId="0" applyFont="1" applyFill="1" applyBorder="1" applyAlignment="1" applyProtection="1">
      <alignment horizontal="center" vertical="center"/>
    </xf>
    <xf numFmtId="0" fontId="5" fillId="0" borderId="101" xfId="0" applyFont="1" applyFill="1" applyBorder="1" applyAlignment="1" applyProtection="1">
      <alignment horizontal="left" vertical="center" wrapText="1" indent="1"/>
    </xf>
    <xf numFmtId="0" fontId="5" fillId="0" borderId="102" xfId="0" applyFont="1" applyFill="1" applyBorder="1" applyAlignment="1" applyProtection="1">
      <alignment horizontal="left" vertical="center" wrapText="1" indent="1"/>
    </xf>
    <xf numFmtId="0" fontId="5" fillId="0" borderId="103" xfId="0" applyFont="1" applyFill="1" applyBorder="1" applyAlignment="1" applyProtection="1">
      <alignment horizontal="left" vertical="center" wrapText="1" indent="1"/>
    </xf>
    <xf numFmtId="0" fontId="5" fillId="0" borderId="104" xfId="0" applyFont="1" applyFill="1" applyBorder="1" applyAlignment="1" applyProtection="1">
      <alignment horizontal="left" vertical="center" wrapText="1" indent="1"/>
    </xf>
    <xf numFmtId="0" fontId="5" fillId="0" borderId="105" xfId="0" applyFont="1" applyFill="1" applyBorder="1" applyAlignment="1" applyProtection="1">
      <alignment horizontal="left" vertical="center" wrapText="1" indent="1"/>
    </xf>
    <xf numFmtId="0" fontId="5" fillId="0" borderId="60" xfId="0" applyFont="1" applyFill="1" applyBorder="1" applyAlignment="1" applyProtection="1">
      <alignment horizontal="left" vertical="center" wrapText="1" indent="1"/>
    </xf>
    <xf numFmtId="0" fontId="5" fillId="0" borderId="106" xfId="0" applyFont="1" applyFill="1" applyBorder="1" applyAlignment="1" applyProtection="1">
      <alignment horizontal="left" vertical="center" wrapText="1" indent="1"/>
    </xf>
    <xf numFmtId="0" fontId="5" fillId="0" borderId="107" xfId="0" applyFont="1" applyFill="1" applyBorder="1" applyAlignment="1" applyProtection="1">
      <alignment horizontal="left" vertical="center" wrapText="1" indent="1"/>
    </xf>
    <xf numFmtId="0" fontId="5" fillId="0" borderId="61" xfId="0" applyFont="1" applyFill="1" applyBorder="1" applyAlignment="1" applyProtection="1">
      <alignment horizontal="left" vertical="center" wrapText="1" indent="1"/>
    </xf>
    <xf numFmtId="0" fontId="10" fillId="9" borderId="0" xfId="0" applyFont="1" applyFill="1" applyAlignment="1">
      <alignment vertical="center"/>
    </xf>
    <xf numFmtId="0" fontId="27" fillId="9" borderId="0" xfId="0" applyFont="1" applyFill="1" applyAlignment="1">
      <alignment horizontal="left" vertical="center"/>
    </xf>
    <xf numFmtId="0" fontId="10" fillId="9" borderId="0" xfId="0" applyFont="1" applyFill="1" applyAlignment="1">
      <alignment horizontal="center" vertical="center"/>
    </xf>
    <xf numFmtId="0" fontId="5" fillId="9" borderId="0" xfId="0" applyFont="1" applyFill="1" applyAlignment="1" applyProtection="1">
      <alignment horizontal="left" vertical="center"/>
    </xf>
    <xf numFmtId="0" fontId="34" fillId="9" borderId="0" xfId="0" applyFont="1" applyFill="1" applyAlignment="1" applyProtection="1">
      <alignment horizontal="left" vertical="center"/>
    </xf>
    <xf numFmtId="0" fontId="10" fillId="9" borderId="0" xfId="0" applyFont="1" applyFill="1" applyAlignment="1" applyProtection="1">
      <alignment vertical="center"/>
    </xf>
    <xf numFmtId="0" fontId="27" fillId="9" borderId="0" xfId="0" applyFont="1" applyFill="1" applyAlignment="1" applyProtection="1">
      <alignment horizontal="left" vertical="center"/>
    </xf>
    <xf numFmtId="0" fontId="5" fillId="9" borderId="0" xfId="0" applyFont="1" applyFill="1" applyAlignment="1" applyProtection="1">
      <alignment horizontal="left" vertical="center" wrapText="1"/>
    </xf>
    <xf numFmtId="0" fontId="5" fillId="9" borderId="0" xfId="0" applyNumberFormat="1" applyFont="1" applyFill="1" applyAlignment="1" applyProtection="1">
      <alignment horizontal="center" vertical="center"/>
    </xf>
    <xf numFmtId="0" fontId="34" fillId="9" borderId="0" xfId="0" applyNumberFormat="1" applyFont="1" applyFill="1" applyAlignment="1" applyProtection="1">
      <alignment horizontal="center" vertical="center"/>
    </xf>
    <xf numFmtId="0" fontId="35" fillId="9" borderId="0" xfId="0" applyFont="1" applyFill="1" applyAlignment="1" applyProtection="1">
      <alignment horizontal="left" vertical="center"/>
    </xf>
    <xf numFmtId="0" fontId="5" fillId="9" borderId="49" xfId="0" applyFont="1" applyFill="1" applyBorder="1" applyAlignment="1" applyProtection="1">
      <alignment horizontal="left" vertical="center"/>
    </xf>
    <xf numFmtId="0" fontId="5" fillId="9" borderId="49" xfId="0" applyNumberFormat="1" applyFont="1" applyFill="1" applyBorder="1" applyAlignment="1" applyProtection="1">
      <alignment horizontal="center" vertical="center"/>
    </xf>
    <xf numFmtId="0" fontId="10" fillId="9" borderId="0" xfId="0" applyFont="1" applyFill="1" applyAlignment="1" applyProtection="1">
      <alignment horizontal="center" vertical="center"/>
    </xf>
    <xf numFmtId="0" fontId="5" fillId="9" borderId="0" xfId="0" applyFont="1" applyFill="1" applyBorder="1" applyAlignment="1" applyProtection="1">
      <alignment horizontal="left" vertical="center"/>
    </xf>
    <xf numFmtId="0" fontId="5" fillId="10" borderId="0" xfId="0" applyFont="1" applyFill="1" applyBorder="1" applyAlignment="1" applyProtection="1">
      <alignment horizontal="left" vertical="center"/>
    </xf>
    <xf numFmtId="0" fontId="7" fillId="10" borderId="0" xfId="0" applyFont="1" applyFill="1" applyAlignment="1" applyProtection="1">
      <alignment vertical="center"/>
    </xf>
    <xf numFmtId="0" fontId="5" fillId="10" borderId="0" xfId="0" applyFont="1" applyFill="1" applyAlignment="1" applyProtection="1">
      <alignment vertical="center"/>
    </xf>
    <xf numFmtId="0" fontId="8" fillId="10" borderId="0" xfId="0" applyFont="1" applyFill="1" applyAlignment="1" applyProtection="1">
      <alignment vertical="center"/>
    </xf>
    <xf numFmtId="0" fontId="2" fillId="10" borderId="0" xfId="0" applyFont="1" applyFill="1" applyBorder="1" applyAlignment="1" applyProtection="1">
      <alignment vertical="center"/>
    </xf>
    <xf numFmtId="0" fontId="5" fillId="10" borderId="0" xfId="0" applyFont="1" applyFill="1" applyBorder="1" applyAlignment="1" applyProtection="1">
      <alignment vertical="center"/>
    </xf>
    <xf numFmtId="0" fontId="5" fillId="10" borderId="0" xfId="0" applyNumberFormat="1" applyFont="1" applyFill="1" applyBorder="1" applyAlignment="1" applyProtection="1">
      <alignment horizontal="center" vertical="center"/>
    </xf>
    <xf numFmtId="0" fontId="35" fillId="10" borderId="0" xfId="0" applyFont="1" applyFill="1" applyBorder="1" applyAlignment="1" applyProtection="1">
      <alignment horizontal="left" vertical="center"/>
    </xf>
    <xf numFmtId="0" fontId="35" fillId="10" borderId="0" xfId="0" applyFont="1" applyFill="1" applyBorder="1" applyAlignment="1">
      <alignment horizontal="right" vertical="center"/>
    </xf>
    <xf numFmtId="0" fontId="5" fillId="10" borderId="0" xfId="0" applyFont="1" applyFill="1" applyBorder="1" applyAlignment="1" applyProtection="1">
      <alignment horizontal="center" vertical="center"/>
    </xf>
    <xf numFmtId="0" fontId="22" fillId="10" borderId="0" xfId="0" applyFont="1" applyFill="1" applyBorder="1" applyAlignment="1" applyProtection="1">
      <alignment horizontal="center" vertical="center"/>
    </xf>
    <xf numFmtId="0" fontId="22" fillId="10" borderId="0" xfId="0" applyFont="1" applyFill="1" applyBorder="1" applyAlignment="1" applyProtection="1">
      <alignment vertical="center"/>
    </xf>
    <xf numFmtId="0" fontId="10" fillId="10" borderId="0" xfId="0" applyFont="1" applyFill="1" applyBorder="1" applyAlignment="1" applyProtection="1">
      <alignment vertical="center"/>
    </xf>
    <xf numFmtId="0" fontId="14" fillId="10" borderId="0" xfId="0" applyFont="1" applyFill="1" applyBorder="1" applyAlignment="1" applyProtection="1">
      <alignment horizontal="left" vertical="center"/>
    </xf>
    <xf numFmtId="0" fontId="14" fillId="10" borderId="0" xfId="0" applyNumberFormat="1" applyFont="1" applyFill="1" applyBorder="1" applyAlignment="1" applyProtection="1">
      <alignment horizontal="center" vertical="center"/>
    </xf>
    <xf numFmtId="0" fontId="14" fillId="9" borderId="0" xfId="0" applyFont="1" applyFill="1" applyBorder="1" applyAlignment="1" applyProtection="1">
      <alignment horizontal="left" vertical="center"/>
    </xf>
    <xf numFmtId="0" fontId="7" fillId="9" borderId="0" xfId="0" applyFont="1" applyFill="1" applyAlignment="1" applyProtection="1">
      <alignment vertical="center"/>
    </xf>
    <xf numFmtId="0" fontId="14" fillId="9" borderId="0" xfId="0" applyFont="1" applyFill="1" applyAlignment="1" applyProtection="1">
      <alignment vertical="center"/>
    </xf>
    <xf numFmtId="0" fontId="8" fillId="9" borderId="0" xfId="0" applyFont="1" applyFill="1" applyAlignment="1" applyProtection="1">
      <alignment vertical="center"/>
    </xf>
    <xf numFmtId="0" fontId="6" fillId="9" borderId="0" xfId="0" applyFont="1" applyFill="1" applyAlignment="1" applyProtection="1">
      <alignment vertical="center"/>
    </xf>
    <xf numFmtId="0" fontId="19" fillId="0" borderId="0" xfId="0" applyFont="1" applyFill="1" applyAlignment="1" applyProtection="1">
      <alignment vertical="top" wrapText="1"/>
      <protection locked="0"/>
    </xf>
    <xf numFmtId="0" fontId="10" fillId="0" borderId="0" xfId="0" applyFont="1" applyFill="1" applyAlignment="1">
      <alignment vertical="top"/>
    </xf>
    <xf numFmtId="0" fontId="10" fillId="0" borderId="0" xfId="0" applyFont="1" applyFill="1" applyAlignment="1">
      <alignment vertical="top" wrapText="1"/>
    </xf>
    <xf numFmtId="0" fontId="15" fillId="0" borderId="0" xfId="0" applyFont="1" applyFill="1" applyAlignment="1">
      <alignment vertical="top" wrapText="1"/>
    </xf>
    <xf numFmtId="0" fontId="10" fillId="0" borderId="0" xfId="0" applyFont="1" applyFill="1" applyAlignment="1" applyProtection="1">
      <alignment horizontal="left" vertical="center" indent="3"/>
    </xf>
    <xf numFmtId="0" fontId="38" fillId="0" borderId="0" xfId="0" applyFont="1" applyFill="1" applyAlignment="1">
      <alignment vertical="top" wrapText="1"/>
    </xf>
    <xf numFmtId="0" fontId="38" fillId="0" borderId="0" xfId="0" applyFont="1" applyFill="1" applyAlignment="1">
      <alignment vertical="top"/>
    </xf>
    <xf numFmtId="0" fontId="10" fillId="0" borderId="0" xfId="0" applyFont="1" applyFill="1" applyAlignment="1">
      <alignment horizontal="left" vertical="top" wrapText="1" indent="2"/>
    </xf>
    <xf numFmtId="0" fontId="10" fillId="0" borderId="0" xfId="0" applyFont="1" applyFill="1" applyAlignment="1">
      <alignment horizontal="left" vertical="top" wrapText="1" indent="4"/>
    </xf>
    <xf numFmtId="0" fontId="10" fillId="0" borderId="0" xfId="0" applyFont="1" applyFill="1" applyAlignment="1" applyProtection="1">
      <alignment horizontal="left" vertical="center" indent="1"/>
    </xf>
    <xf numFmtId="0" fontId="20" fillId="0" borderId="0" xfId="0" applyFont="1" applyFill="1" applyAlignment="1" applyProtection="1">
      <alignment horizontal="left" vertical="center" indent="1"/>
    </xf>
    <xf numFmtId="0" fontId="15" fillId="0" borderId="0" xfId="0" applyFont="1" applyFill="1" applyAlignment="1" applyProtection="1">
      <alignment horizontal="left" vertical="center" indent="1"/>
    </xf>
    <xf numFmtId="0" fontId="39" fillId="0" borderId="0" xfId="0" applyFont="1" applyFill="1" applyAlignment="1" applyProtection="1">
      <alignment horizontal="left" vertical="center" indent="1"/>
    </xf>
    <xf numFmtId="0" fontId="10" fillId="0" borderId="0" xfId="0" applyFont="1" applyFill="1" applyAlignment="1" applyProtection="1">
      <alignment horizontal="left" vertical="center" indent="4"/>
    </xf>
    <xf numFmtId="0" fontId="10" fillId="0" borderId="0" xfId="0" applyFont="1" applyFill="1" applyAlignment="1">
      <alignment horizontal="left" vertical="top" wrapText="1" indent="6"/>
    </xf>
    <xf numFmtId="0" fontId="1" fillId="0" borderId="58" xfId="0" applyFont="1" applyFill="1" applyBorder="1" applyAlignment="1" applyProtection="1">
      <alignment horizontal="center" vertical="center" shrinkToFit="1"/>
      <protection locked="0"/>
    </xf>
    <xf numFmtId="0" fontId="10" fillId="0" borderId="0" xfId="0" applyFont="1" applyFill="1" applyAlignment="1">
      <alignment horizontal="left" vertical="top" wrapText="1" indent="13"/>
    </xf>
    <xf numFmtId="0" fontId="10" fillId="9" borderId="0" xfId="0" applyFont="1" applyFill="1" applyAlignment="1">
      <alignment vertical="top" wrapText="1"/>
    </xf>
    <xf numFmtId="0" fontId="10" fillId="9" borderId="0" xfId="0" applyFont="1" applyFill="1" applyAlignment="1">
      <alignment vertical="top"/>
    </xf>
    <xf numFmtId="0" fontId="40" fillId="0" borderId="0" xfId="0" applyFont="1" applyFill="1" applyAlignment="1">
      <alignment vertical="top" wrapText="1"/>
    </xf>
    <xf numFmtId="0" fontId="24" fillId="7" borderId="0" xfId="0" applyFont="1" applyFill="1" applyAlignment="1" applyProtection="1">
      <alignment vertical="center"/>
      <protection locked="0"/>
    </xf>
    <xf numFmtId="0" fontId="15" fillId="0" borderId="27" xfId="1" applyNumberFormat="1" applyFont="1" applyFill="1" applyBorder="1" applyAlignment="1" applyProtection="1">
      <alignment horizontal="center" vertical="center" wrapText="1"/>
    </xf>
    <xf numFmtId="0" fontId="15" fillId="0" borderId="28" xfId="1" applyNumberFormat="1" applyFont="1" applyFill="1" applyBorder="1" applyAlignment="1" applyProtection="1">
      <alignment horizontal="center" vertical="center" wrapText="1"/>
    </xf>
    <xf numFmtId="0" fontId="7" fillId="0" borderId="0" xfId="0" applyFont="1" applyFill="1" applyAlignment="1" applyProtection="1">
      <alignment vertical="center"/>
    </xf>
    <xf numFmtId="0" fontId="14" fillId="0" borderId="0" xfId="0" applyFont="1" applyFill="1" applyAlignment="1" applyProtection="1">
      <alignment vertical="center"/>
    </xf>
    <xf numFmtId="0" fontId="23" fillId="0" borderId="27" xfId="1" applyNumberFormat="1" applyFont="1" applyFill="1" applyBorder="1" applyAlignment="1" applyProtection="1">
      <alignment horizontal="center" vertical="center" wrapText="1"/>
    </xf>
    <xf numFmtId="0" fontId="23" fillId="0" borderId="28" xfId="1" applyNumberFormat="1" applyFont="1" applyFill="1" applyBorder="1" applyAlignment="1" applyProtection="1">
      <alignment horizontal="center" vertical="center" wrapText="1"/>
    </xf>
    <xf numFmtId="0" fontId="33" fillId="8" borderId="18"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19" fillId="0" borderId="0" xfId="0" applyFont="1" applyFill="1" applyAlignment="1" applyProtection="1">
      <alignment vertical="center"/>
    </xf>
    <xf numFmtId="0" fontId="15" fillId="0" borderId="18" xfId="0" applyFont="1" applyFill="1" applyBorder="1" applyAlignment="1" applyProtection="1">
      <alignment horizontal="center" vertical="center"/>
    </xf>
    <xf numFmtId="0" fontId="15" fillId="0" borderId="35" xfId="0" applyFont="1" applyFill="1" applyBorder="1" applyAlignment="1" applyProtection="1">
      <alignment horizontal="center" vertical="center"/>
    </xf>
    <xf numFmtId="0" fontId="15" fillId="0" borderId="36" xfId="0" applyFont="1" applyFill="1" applyBorder="1" applyAlignment="1" applyProtection="1">
      <alignment horizontal="center" vertical="center"/>
    </xf>
    <xf numFmtId="0" fontId="20" fillId="0" borderId="0" xfId="0" applyFont="1" applyFill="1" applyAlignment="1" applyProtection="1">
      <alignment vertical="center"/>
    </xf>
    <xf numFmtId="0" fontId="32" fillId="8" borderId="0" xfId="0" applyFont="1" applyFill="1" applyBorder="1" applyAlignment="1" applyProtection="1">
      <alignment horizontal="center" vertical="center"/>
    </xf>
    <xf numFmtId="0" fontId="33" fillId="8" borderId="0" xfId="0" applyFont="1" applyFill="1" applyBorder="1" applyAlignment="1" applyProtection="1">
      <alignment horizontal="center" vertical="center"/>
    </xf>
    <xf numFmtId="0" fontId="15" fillId="0" borderId="68" xfId="1" applyNumberFormat="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25" fillId="0" borderId="50" xfId="0" applyFont="1" applyFill="1" applyBorder="1" applyAlignment="1">
      <alignment horizontal="left" vertical="center" wrapText="1"/>
    </xf>
    <xf numFmtId="0" fontId="25" fillId="0" borderId="86" xfId="0" applyFont="1" applyFill="1" applyBorder="1" applyAlignment="1">
      <alignment horizontal="left" vertical="center" wrapText="1"/>
    </xf>
    <xf numFmtId="0" fontId="19" fillId="0" borderId="0" xfId="0" applyFont="1" applyFill="1" applyAlignment="1">
      <alignment vertical="center"/>
    </xf>
    <xf numFmtId="0" fontId="36" fillId="0" borderId="87" xfId="0" applyFont="1" applyFill="1" applyBorder="1" applyAlignment="1" applyProtection="1">
      <alignment vertical="center"/>
      <protection locked="0"/>
    </xf>
    <xf numFmtId="0" fontId="36" fillId="0" borderId="88" xfId="0" applyFont="1" applyFill="1" applyBorder="1" applyAlignment="1" applyProtection="1">
      <alignment vertical="center"/>
      <protection locked="0"/>
    </xf>
    <xf numFmtId="0" fontId="36" fillId="0" borderId="89" xfId="0" applyFont="1" applyFill="1" applyBorder="1" applyAlignment="1" applyProtection="1">
      <alignment vertical="center"/>
      <protection locked="0"/>
    </xf>
    <xf numFmtId="0" fontId="36" fillId="0" borderId="90" xfId="0" applyFont="1" applyFill="1" applyBorder="1" applyAlignment="1" applyProtection="1">
      <alignment vertical="center"/>
      <protection locked="0"/>
    </xf>
    <xf numFmtId="0" fontId="36" fillId="0" borderId="91" xfId="0" applyFont="1" applyFill="1" applyBorder="1" applyAlignment="1" applyProtection="1">
      <alignment vertical="center"/>
      <protection locked="0"/>
    </xf>
    <xf numFmtId="0" fontId="36" fillId="0" borderId="92" xfId="0" applyFont="1" applyFill="1" applyBorder="1" applyAlignment="1" applyProtection="1">
      <alignment vertical="center"/>
      <protection locked="0"/>
    </xf>
    <xf numFmtId="0" fontId="2" fillId="0" borderId="0" xfId="0" applyFont="1" applyFill="1" applyAlignment="1" applyProtection="1">
      <alignment horizontal="left" vertical="center" wrapText="1"/>
      <protection locked="0"/>
    </xf>
    <xf numFmtId="164" fontId="11" fillId="2" borderId="9" xfId="1" applyNumberFormat="1" applyFont="1" applyFill="1" applyBorder="1" applyAlignment="1">
      <alignment horizontal="center" vertical="center"/>
    </xf>
    <xf numFmtId="0" fontId="11" fillId="3" borderId="15" xfId="1" applyNumberFormat="1" applyFont="1" applyFill="1" applyBorder="1" applyAlignment="1">
      <alignment horizontal="center" vertical="center"/>
    </xf>
    <xf numFmtId="0" fontId="11" fillId="4" borderId="14" xfId="1" applyFont="1" applyFill="1" applyBorder="1" applyAlignment="1">
      <alignment horizontal="center" vertical="center"/>
    </xf>
    <xf numFmtId="0" fontId="11" fillId="4" borderId="11" xfId="1" applyFont="1" applyFill="1" applyBorder="1" applyAlignment="1">
      <alignment horizontal="center" vertical="center"/>
    </xf>
    <xf numFmtId="164" fontId="11" fillId="2" borderId="10" xfId="1" applyNumberFormat="1" applyFont="1" applyFill="1" applyBorder="1" applyAlignment="1">
      <alignment horizontal="center" vertical="center"/>
    </xf>
    <xf numFmtId="0" fontId="13" fillId="0" borderId="17" xfId="1" applyFont="1" applyFill="1" applyBorder="1" applyAlignment="1">
      <alignment horizontal="center" vertical="center"/>
    </xf>
    <xf numFmtId="0" fontId="13" fillId="0" borderId="16" xfId="1" applyFont="1" applyFill="1" applyBorder="1" applyAlignment="1">
      <alignment horizontal="center" vertical="center"/>
    </xf>
    <xf numFmtId="0" fontId="11" fillId="6" borderId="17" xfId="1" applyFont="1" applyFill="1" applyBorder="1" applyAlignment="1">
      <alignment horizontal="center" vertical="center"/>
    </xf>
    <xf numFmtId="0" fontId="11" fillId="6" borderId="16" xfId="1" applyFont="1" applyFill="1" applyBorder="1" applyAlignment="1">
      <alignment horizontal="center" vertical="center"/>
    </xf>
    <xf numFmtId="0" fontId="11" fillId="3" borderId="0" xfId="1" applyFont="1" applyFill="1" applyAlignment="1">
      <alignment horizontal="center" vertical="center"/>
    </xf>
    <xf numFmtId="0" fontId="11" fillId="5" borderId="17" xfId="1" applyFont="1" applyFill="1" applyBorder="1" applyAlignment="1">
      <alignment horizontal="center" vertical="center"/>
    </xf>
    <xf numFmtId="0" fontId="11" fillId="5" borderId="16" xfId="1" applyFont="1" applyFill="1" applyBorder="1" applyAlignment="1">
      <alignment horizontal="center" vertical="center"/>
    </xf>
  </cellXfs>
  <cellStyles count="4">
    <cellStyle name="Standard" xfId="0" builtinId="0"/>
    <cellStyle name="Standard 2" xfId="1"/>
    <cellStyle name="Standard 3" xfId="2"/>
    <cellStyle name="Standard_DMM_2013_Spielplan_Detail" xfId="3"/>
  </cellStyles>
  <dxfs count="2">
    <dxf>
      <fill>
        <patternFill>
          <bgColor indexed="44"/>
        </patternFill>
      </fill>
    </dxf>
    <dxf>
      <font>
        <condense val="0"/>
        <extend val="0"/>
      </font>
      <fill>
        <patternFill>
          <bgColor indexed="47"/>
        </patternFill>
      </fill>
    </dxf>
  </dxfs>
  <tableStyles count="0" defaultTableStyle="TableStyleMedium2" defaultPivotStyle="PivotStyleMedium9"/>
  <colors>
    <mruColors>
      <color rgb="FFCC0000"/>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Scroll" dx="16" fmlaLink="$I$2" horiz="1" max="25" min="3" page="2" val="8"/>
</file>

<file path=xl/ctrlProps/ctrlProp2.xml><?xml version="1.0" encoding="utf-8"?>
<formControlPr xmlns="http://schemas.microsoft.com/office/spreadsheetml/2009/9/main" objectType="Scroll" dx="16" fmlaLink="$I$4" horiz="1" max="25" page="2"/>
</file>

<file path=xl/ctrlProps/ctrlProp3.xml><?xml version="1.0" encoding="utf-8"?>
<formControlPr xmlns="http://schemas.microsoft.com/office/spreadsheetml/2009/9/main" objectType="Scroll" dx="16" fmlaLink="$I$6" horiz="1" max="25" page="2" val="9"/>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4325700</xdr:colOff>
      <xdr:row>1</xdr:row>
      <xdr:rowOff>0</xdr:rowOff>
    </xdr:from>
    <xdr:to>
      <xdr:col>1</xdr:col>
      <xdr:colOff>5980012</xdr:colOff>
      <xdr:row>1</xdr:row>
      <xdr:rowOff>340838</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06725" y="180975"/>
          <a:ext cx="1654312" cy="340838"/>
        </a:xfrm>
        <a:prstGeom prst="rect">
          <a:avLst/>
        </a:prstGeom>
      </xdr:spPr>
    </xdr:pic>
    <xdr:clientData/>
  </xdr:twoCellAnchor>
  <xdr:twoCellAnchor editAs="oneCell">
    <xdr:from>
      <xdr:col>1</xdr:col>
      <xdr:colOff>4695825</xdr:colOff>
      <xdr:row>80</xdr:row>
      <xdr:rowOff>10875</xdr:rowOff>
    </xdr:from>
    <xdr:to>
      <xdr:col>2</xdr:col>
      <xdr:colOff>0</xdr:colOff>
      <xdr:row>83</xdr:row>
      <xdr:rowOff>0</xdr:rowOff>
    </xdr:to>
    <xdr:pic>
      <xdr:nvPicPr>
        <xdr:cNvPr id="3" name="Grafi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76850" y="22966125"/>
          <a:ext cx="1285875" cy="532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40018</xdr:colOff>
      <xdr:row>3</xdr:row>
      <xdr:rowOff>6883</xdr:rowOff>
    </xdr:from>
    <xdr:to>
      <xdr:col>8</xdr:col>
      <xdr:colOff>848264</xdr:colOff>
      <xdr:row>4</xdr:row>
      <xdr:rowOff>3594</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77867" y="567600"/>
          <a:ext cx="1656510" cy="3381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268618</xdr:colOff>
      <xdr:row>1</xdr:row>
      <xdr:rowOff>0</xdr:rowOff>
    </xdr:from>
    <xdr:to>
      <xdr:col>20</xdr:col>
      <xdr:colOff>0</xdr:colOff>
      <xdr:row>1</xdr:row>
      <xdr:rowOff>339611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7968" y="152400"/>
          <a:ext cx="1655432" cy="3396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478168</xdr:colOff>
      <xdr:row>1</xdr:row>
      <xdr:rowOff>0</xdr:rowOff>
    </xdr:from>
    <xdr:to>
      <xdr:col>8</xdr:col>
      <xdr:colOff>0</xdr:colOff>
      <xdr:row>1</xdr:row>
      <xdr:rowOff>339611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4118" y="0"/>
          <a:ext cx="1655432" cy="3396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3038</xdr:colOff>
      <xdr:row>3</xdr:row>
      <xdr:rowOff>2062</xdr:rowOff>
    </xdr:from>
    <xdr:to>
      <xdr:col>15</xdr:col>
      <xdr:colOff>0</xdr:colOff>
      <xdr:row>4</xdr:row>
      <xdr:rowOff>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80763" y="154462"/>
          <a:ext cx="1654312" cy="3408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819150</xdr:colOff>
      <xdr:row>3</xdr:row>
      <xdr:rowOff>1</xdr:rowOff>
    </xdr:from>
    <xdr:to>
      <xdr:col>13</xdr:col>
      <xdr:colOff>817800</xdr:colOff>
      <xdr:row>3</xdr:row>
      <xdr:rowOff>340664</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43550" y="571501"/>
          <a:ext cx="1656000" cy="3406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542925</xdr:colOff>
      <xdr:row>3</xdr:row>
      <xdr:rowOff>0</xdr:rowOff>
    </xdr:from>
    <xdr:to>
      <xdr:col>6</xdr:col>
      <xdr:colOff>1094025</xdr:colOff>
      <xdr:row>3</xdr:row>
      <xdr:rowOff>340894</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43550" y="581025"/>
          <a:ext cx="1656000" cy="34089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16</xdr:col>
      <xdr:colOff>0</xdr:colOff>
      <xdr:row>33</xdr:row>
      <xdr:rowOff>0</xdr:rowOff>
    </xdr:from>
    <xdr:to>
      <xdr:col>17</xdr:col>
      <xdr:colOff>0</xdr:colOff>
      <xdr:row>34</xdr:row>
      <xdr:rowOff>0</xdr:rowOff>
    </xdr:to>
    <xdr:sp macro="" textlink="">
      <xdr:nvSpPr>
        <xdr:cNvPr id="2" name="Rechteck 1"/>
        <xdr:cNvSpPr/>
      </xdr:nvSpPr>
      <xdr:spPr>
        <a:xfrm>
          <a:off x="8858250" y="4638675"/>
          <a:ext cx="78105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9</xdr:col>
      <xdr:colOff>0</xdr:colOff>
      <xdr:row>27</xdr:row>
      <xdr:rowOff>0</xdr:rowOff>
    </xdr:from>
    <xdr:to>
      <xdr:col>10</xdr:col>
      <xdr:colOff>0</xdr:colOff>
      <xdr:row>28</xdr:row>
      <xdr:rowOff>171450</xdr:rowOff>
    </xdr:to>
    <xdr:cxnSp macro="">
      <xdr:nvCxnSpPr>
        <xdr:cNvPr id="3" name="Gerade Verbindung mit Pfeil 2"/>
        <xdr:cNvCxnSpPr>
          <a:endCxn id="11" idx="3"/>
        </xdr:cNvCxnSpPr>
      </xdr:nvCxnSpPr>
      <xdr:spPr>
        <a:xfrm>
          <a:off x="6696075" y="2581275"/>
          <a:ext cx="781050" cy="5143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33</xdr:row>
      <xdr:rowOff>0</xdr:rowOff>
    </xdr:from>
    <xdr:to>
      <xdr:col>10</xdr:col>
      <xdr:colOff>0</xdr:colOff>
      <xdr:row>33</xdr:row>
      <xdr:rowOff>171450</xdr:rowOff>
    </xdr:to>
    <xdr:cxnSp macro="">
      <xdr:nvCxnSpPr>
        <xdr:cNvPr id="4" name="Gerade Verbindung mit Pfeil 3"/>
        <xdr:cNvCxnSpPr>
          <a:endCxn id="13" idx="3"/>
        </xdr:cNvCxnSpPr>
      </xdr:nvCxnSpPr>
      <xdr:spPr>
        <a:xfrm>
          <a:off x="5981700" y="4638675"/>
          <a:ext cx="647700" cy="1714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29</xdr:row>
      <xdr:rowOff>180975</xdr:rowOff>
    </xdr:from>
    <xdr:to>
      <xdr:col>10</xdr:col>
      <xdr:colOff>0</xdr:colOff>
      <xdr:row>30</xdr:row>
      <xdr:rowOff>0</xdr:rowOff>
    </xdr:to>
    <xdr:cxnSp macro="">
      <xdr:nvCxnSpPr>
        <xdr:cNvPr id="5" name="Gerade Verbindung mit Pfeil 4"/>
        <xdr:cNvCxnSpPr>
          <a:endCxn id="12" idx="3"/>
        </xdr:cNvCxnSpPr>
      </xdr:nvCxnSpPr>
      <xdr:spPr>
        <a:xfrm flipV="1">
          <a:off x="5981700" y="3448050"/>
          <a:ext cx="647700" cy="1619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34</xdr:row>
      <xdr:rowOff>171451</xdr:rowOff>
    </xdr:from>
    <xdr:to>
      <xdr:col>10</xdr:col>
      <xdr:colOff>0</xdr:colOff>
      <xdr:row>36</xdr:row>
      <xdr:rowOff>0</xdr:rowOff>
    </xdr:to>
    <xdr:cxnSp macro="">
      <xdr:nvCxnSpPr>
        <xdr:cNvPr id="6" name="Gerade Verbindung mit Pfeil 5"/>
        <xdr:cNvCxnSpPr>
          <a:endCxn id="20" idx="3"/>
        </xdr:cNvCxnSpPr>
      </xdr:nvCxnSpPr>
      <xdr:spPr>
        <a:xfrm flipV="1">
          <a:off x="5981700" y="5153026"/>
          <a:ext cx="647700" cy="51434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29</xdr:row>
      <xdr:rowOff>0</xdr:rowOff>
    </xdr:from>
    <xdr:to>
      <xdr:col>17</xdr:col>
      <xdr:colOff>0</xdr:colOff>
      <xdr:row>33</xdr:row>
      <xdr:rowOff>171450</xdr:rowOff>
    </xdr:to>
    <xdr:cxnSp macro="">
      <xdr:nvCxnSpPr>
        <xdr:cNvPr id="7" name="Gerade Verbindung mit Pfeil 6"/>
        <xdr:cNvCxnSpPr>
          <a:endCxn id="2" idx="3"/>
        </xdr:cNvCxnSpPr>
      </xdr:nvCxnSpPr>
      <xdr:spPr>
        <a:xfrm>
          <a:off x="9010650" y="3267075"/>
          <a:ext cx="781050" cy="1543050"/>
        </a:xfrm>
        <a:prstGeom prst="straightConnector1">
          <a:avLst/>
        </a:prstGeom>
        <a:ln w="19050">
          <a:solidFill>
            <a:schemeClr val="accent6">
              <a:lumMod val="75000"/>
            </a:schemeClr>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29</xdr:row>
      <xdr:rowOff>171450</xdr:rowOff>
    </xdr:from>
    <xdr:to>
      <xdr:col>17</xdr:col>
      <xdr:colOff>0</xdr:colOff>
      <xdr:row>34</xdr:row>
      <xdr:rowOff>0</xdr:rowOff>
    </xdr:to>
    <xdr:cxnSp macro="">
      <xdr:nvCxnSpPr>
        <xdr:cNvPr id="8" name="Gerade Verbindung mit Pfeil 7"/>
        <xdr:cNvCxnSpPr>
          <a:endCxn id="14" idx="3"/>
        </xdr:cNvCxnSpPr>
      </xdr:nvCxnSpPr>
      <xdr:spPr>
        <a:xfrm flipV="1">
          <a:off x="9010650" y="3438525"/>
          <a:ext cx="781050" cy="1543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28</xdr:row>
      <xdr:rowOff>238125</xdr:rowOff>
    </xdr:from>
    <xdr:to>
      <xdr:col>17</xdr:col>
      <xdr:colOff>0</xdr:colOff>
      <xdr:row>29</xdr:row>
      <xdr:rowOff>0</xdr:rowOff>
    </xdr:to>
    <xdr:cxnSp macro="">
      <xdr:nvCxnSpPr>
        <xdr:cNvPr id="9" name="Gerade Verbindung mit Pfeil 8"/>
        <xdr:cNvCxnSpPr/>
      </xdr:nvCxnSpPr>
      <xdr:spPr>
        <a:xfrm flipV="1">
          <a:off x="9010650" y="3162300"/>
          <a:ext cx="781050" cy="1047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34</xdr:row>
      <xdr:rowOff>0</xdr:rowOff>
    </xdr:from>
    <xdr:to>
      <xdr:col>17</xdr:col>
      <xdr:colOff>0</xdr:colOff>
      <xdr:row>34</xdr:row>
      <xdr:rowOff>171450</xdr:rowOff>
    </xdr:to>
    <xdr:cxnSp macro="">
      <xdr:nvCxnSpPr>
        <xdr:cNvPr id="10" name="Gerade Verbindung mit Pfeil 9"/>
        <xdr:cNvCxnSpPr>
          <a:endCxn id="16" idx="3"/>
        </xdr:cNvCxnSpPr>
      </xdr:nvCxnSpPr>
      <xdr:spPr>
        <a:xfrm>
          <a:off x="9010650" y="4981575"/>
          <a:ext cx="781050" cy="171450"/>
        </a:xfrm>
        <a:prstGeom prst="straightConnector1">
          <a:avLst/>
        </a:prstGeom>
        <a:ln w="19050">
          <a:solidFill>
            <a:schemeClr val="accent6">
              <a:lumMod val="75000"/>
            </a:schemeClr>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28</xdr:row>
      <xdr:rowOff>0</xdr:rowOff>
    </xdr:from>
    <xdr:to>
      <xdr:col>10</xdr:col>
      <xdr:colOff>0</xdr:colOff>
      <xdr:row>29</xdr:row>
      <xdr:rowOff>0</xdr:rowOff>
    </xdr:to>
    <xdr:sp macro="" textlink="">
      <xdr:nvSpPr>
        <xdr:cNvPr id="11" name="Rechteck 10"/>
        <xdr:cNvSpPr/>
      </xdr:nvSpPr>
      <xdr:spPr>
        <a:xfrm>
          <a:off x="6696075" y="2924175"/>
          <a:ext cx="78105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9</xdr:col>
      <xdr:colOff>0</xdr:colOff>
      <xdr:row>29</xdr:row>
      <xdr:rowOff>9525</xdr:rowOff>
    </xdr:from>
    <xdr:to>
      <xdr:col>10</xdr:col>
      <xdr:colOff>0</xdr:colOff>
      <xdr:row>30</xdr:row>
      <xdr:rowOff>9525</xdr:rowOff>
    </xdr:to>
    <xdr:sp macro="" textlink="">
      <xdr:nvSpPr>
        <xdr:cNvPr id="12" name="Rechteck 11"/>
        <xdr:cNvSpPr/>
      </xdr:nvSpPr>
      <xdr:spPr>
        <a:xfrm>
          <a:off x="4419600" y="3276600"/>
          <a:ext cx="78105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9</xdr:col>
      <xdr:colOff>0</xdr:colOff>
      <xdr:row>33</xdr:row>
      <xdr:rowOff>0</xdr:rowOff>
    </xdr:from>
    <xdr:to>
      <xdr:col>10</xdr:col>
      <xdr:colOff>0</xdr:colOff>
      <xdr:row>34</xdr:row>
      <xdr:rowOff>0</xdr:rowOff>
    </xdr:to>
    <xdr:sp macro="" textlink="">
      <xdr:nvSpPr>
        <xdr:cNvPr id="13" name="Rechteck 12"/>
        <xdr:cNvSpPr/>
      </xdr:nvSpPr>
      <xdr:spPr>
        <a:xfrm>
          <a:off x="4419600" y="4638675"/>
          <a:ext cx="78105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16</xdr:col>
      <xdr:colOff>0</xdr:colOff>
      <xdr:row>29</xdr:row>
      <xdr:rowOff>0</xdr:rowOff>
    </xdr:from>
    <xdr:to>
      <xdr:col>17</xdr:col>
      <xdr:colOff>0</xdr:colOff>
      <xdr:row>30</xdr:row>
      <xdr:rowOff>0</xdr:rowOff>
    </xdr:to>
    <xdr:sp macro="" textlink="">
      <xdr:nvSpPr>
        <xdr:cNvPr id="14" name="Rechteck 13"/>
        <xdr:cNvSpPr/>
      </xdr:nvSpPr>
      <xdr:spPr>
        <a:xfrm>
          <a:off x="9010650" y="3267075"/>
          <a:ext cx="78105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16</xdr:col>
      <xdr:colOff>0</xdr:colOff>
      <xdr:row>28</xdr:row>
      <xdr:rowOff>0</xdr:rowOff>
    </xdr:from>
    <xdr:to>
      <xdr:col>17</xdr:col>
      <xdr:colOff>0</xdr:colOff>
      <xdr:row>29</xdr:row>
      <xdr:rowOff>9525</xdr:rowOff>
    </xdr:to>
    <xdr:sp macro="" textlink="">
      <xdr:nvSpPr>
        <xdr:cNvPr id="15" name="Rechteck 14"/>
        <xdr:cNvSpPr/>
      </xdr:nvSpPr>
      <xdr:spPr>
        <a:xfrm>
          <a:off x="9010650" y="2924175"/>
          <a:ext cx="781050" cy="352425"/>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16</xdr:col>
      <xdr:colOff>0</xdr:colOff>
      <xdr:row>34</xdr:row>
      <xdr:rowOff>0</xdr:rowOff>
    </xdr:from>
    <xdr:to>
      <xdr:col>17</xdr:col>
      <xdr:colOff>0</xdr:colOff>
      <xdr:row>35</xdr:row>
      <xdr:rowOff>0</xdr:rowOff>
    </xdr:to>
    <xdr:sp macro="" textlink="">
      <xdr:nvSpPr>
        <xdr:cNvPr id="16" name="Rechteck 15"/>
        <xdr:cNvSpPr/>
      </xdr:nvSpPr>
      <xdr:spPr>
        <a:xfrm>
          <a:off x="9010650" y="4981575"/>
          <a:ext cx="78105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20</xdr:col>
      <xdr:colOff>43645</xdr:colOff>
      <xdr:row>3</xdr:row>
      <xdr:rowOff>1</xdr:rowOff>
    </xdr:from>
    <xdr:to>
      <xdr:col>22</xdr:col>
      <xdr:colOff>556645</xdr:colOff>
      <xdr:row>3</xdr:row>
      <xdr:rowOff>341186</xdr:rowOff>
    </xdr:to>
    <xdr:pic>
      <xdr:nvPicPr>
        <xdr:cNvPr id="17" name="Grafik 1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2645" y="581026"/>
          <a:ext cx="1656000" cy="341185"/>
        </a:xfrm>
        <a:prstGeom prst="rect">
          <a:avLst/>
        </a:prstGeom>
      </xdr:spPr>
    </xdr:pic>
    <xdr:clientData/>
  </xdr:twoCellAnchor>
  <xdr:twoCellAnchor>
    <xdr:from>
      <xdr:col>9</xdr:col>
      <xdr:colOff>0</xdr:colOff>
      <xdr:row>39</xdr:row>
      <xdr:rowOff>0</xdr:rowOff>
    </xdr:from>
    <xdr:to>
      <xdr:col>10</xdr:col>
      <xdr:colOff>0</xdr:colOff>
      <xdr:row>39</xdr:row>
      <xdr:rowOff>183931</xdr:rowOff>
    </xdr:to>
    <xdr:cxnSp macro="">
      <xdr:nvCxnSpPr>
        <xdr:cNvPr id="19" name="Gerade Verbindung mit Pfeil 18"/>
        <xdr:cNvCxnSpPr/>
      </xdr:nvCxnSpPr>
      <xdr:spPr>
        <a:xfrm>
          <a:off x="4419600" y="6705600"/>
          <a:ext cx="781050" cy="183931"/>
        </a:xfrm>
        <a:prstGeom prst="straightConnector1">
          <a:avLst/>
        </a:prstGeom>
        <a:ln w="19050">
          <a:solidFill>
            <a:schemeClr val="accent6">
              <a:lumMod val="75000"/>
            </a:schemeClr>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34</xdr:row>
      <xdr:rowOff>0</xdr:rowOff>
    </xdr:from>
    <xdr:to>
      <xdr:col>10</xdr:col>
      <xdr:colOff>0</xdr:colOff>
      <xdr:row>35</xdr:row>
      <xdr:rowOff>1</xdr:rowOff>
    </xdr:to>
    <xdr:sp macro="" textlink="">
      <xdr:nvSpPr>
        <xdr:cNvPr id="20" name="Rechteck 19"/>
        <xdr:cNvSpPr/>
      </xdr:nvSpPr>
      <xdr:spPr>
        <a:xfrm>
          <a:off x="4419600" y="4981575"/>
          <a:ext cx="781050" cy="342901"/>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9</xdr:col>
      <xdr:colOff>0</xdr:colOff>
      <xdr:row>38</xdr:row>
      <xdr:rowOff>13137</xdr:rowOff>
    </xdr:from>
    <xdr:to>
      <xdr:col>10</xdr:col>
      <xdr:colOff>0</xdr:colOff>
      <xdr:row>39</xdr:row>
      <xdr:rowOff>0</xdr:rowOff>
    </xdr:to>
    <xdr:sp macro="" textlink="">
      <xdr:nvSpPr>
        <xdr:cNvPr id="21" name="Rechteck 20"/>
        <xdr:cNvSpPr/>
      </xdr:nvSpPr>
      <xdr:spPr>
        <a:xfrm>
          <a:off x="4419600" y="6366312"/>
          <a:ext cx="781050" cy="339288"/>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0</xdr:colOff>
      <xdr:row>26</xdr:row>
      <xdr:rowOff>0</xdr:rowOff>
    </xdr:from>
    <xdr:to>
      <xdr:col>3</xdr:col>
      <xdr:colOff>0</xdr:colOff>
      <xdr:row>27</xdr:row>
      <xdr:rowOff>0</xdr:rowOff>
    </xdr:to>
    <xdr:grpSp>
      <xdr:nvGrpSpPr>
        <xdr:cNvPr id="38" name="Gruppieren 37"/>
        <xdr:cNvGrpSpPr/>
      </xdr:nvGrpSpPr>
      <xdr:grpSpPr>
        <a:xfrm>
          <a:off x="962025" y="8505825"/>
          <a:ext cx="371475" cy="342900"/>
          <a:chOff x="2124075" y="2238375"/>
          <a:chExt cx="647700" cy="342900"/>
        </a:xfrm>
      </xdr:grpSpPr>
      <xdr:sp macro="" textlink="">
        <xdr:nvSpPr>
          <xdr:cNvPr id="34" name="Rechteck 33"/>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5" name="Gerade Verbindung mit Pfeil 34"/>
          <xdr:cNvCxnSpPr>
            <a:stCxn id="34" idx="1"/>
            <a:endCxn id="34"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27</xdr:row>
      <xdr:rowOff>0</xdr:rowOff>
    </xdr:from>
    <xdr:to>
      <xdr:col>3</xdr:col>
      <xdr:colOff>0</xdr:colOff>
      <xdr:row>28</xdr:row>
      <xdr:rowOff>0</xdr:rowOff>
    </xdr:to>
    <xdr:grpSp>
      <xdr:nvGrpSpPr>
        <xdr:cNvPr id="39" name="Gruppieren 38"/>
        <xdr:cNvGrpSpPr/>
      </xdr:nvGrpSpPr>
      <xdr:grpSpPr>
        <a:xfrm>
          <a:off x="962025" y="8848725"/>
          <a:ext cx="371475" cy="342900"/>
          <a:chOff x="2124075" y="2238375"/>
          <a:chExt cx="647700" cy="342900"/>
        </a:xfrm>
      </xdr:grpSpPr>
      <xdr:sp macro="" textlink="">
        <xdr:nvSpPr>
          <xdr:cNvPr id="40" name="Rechteck 39"/>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1" name="Gerade Verbindung mit Pfeil 40"/>
          <xdr:cNvCxnSpPr>
            <a:stCxn id="40" idx="1"/>
            <a:endCxn id="40"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32</xdr:row>
      <xdr:rowOff>0</xdr:rowOff>
    </xdr:from>
    <xdr:to>
      <xdr:col>3</xdr:col>
      <xdr:colOff>0</xdr:colOff>
      <xdr:row>33</xdr:row>
      <xdr:rowOff>0</xdr:rowOff>
    </xdr:to>
    <xdr:grpSp>
      <xdr:nvGrpSpPr>
        <xdr:cNvPr id="42" name="Gruppieren 41"/>
        <xdr:cNvGrpSpPr/>
      </xdr:nvGrpSpPr>
      <xdr:grpSpPr>
        <a:xfrm>
          <a:off x="962025" y="10563225"/>
          <a:ext cx="371475" cy="342900"/>
          <a:chOff x="2124075" y="2238375"/>
          <a:chExt cx="647700" cy="342900"/>
        </a:xfrm>
      </xdr:grpSpPr>
      <xdr:sp macro="" textlink="">
        <xdr:nvSpPr>
          <xdr:cNvPr id="43" name="Rechteck 42"/>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4" name="Gerade Verbindung mit Pfeil 43"/>
          <xdr:cNvCxnSpPr>
            <a:stCxn id="43" idx="1"/>
            <a:endCxn id="43"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33</xdr:row>
      <xdr:rowOff>0</xdr:rowOff>
    </xdr:from>
    <xdr:to>
      <xdr:col>3</xdr:col>
      <xdr:colOff>0</xdr:colOff>
      <xdr:row>34</xdr:row>
      <xdr:rowOff>0</xdr:rowOff>
    </xdr:to>
    <xdr:grpSp>
      <xdr:nvGrpSpPr>
        <xdr:cNvPr id="45" name="Gruppieren 44"/>
        <xdr:cNvGrpSpPr/>
      </xdr:nvGrpSpPr>
      <xdr:grpSpPr>
        <a:xfrm>
          <a:off x="962025" y="10906125"/>
          <a:ext cx="371475" cy="342900"/>
          <a:chOff x="2124075" y="2238375"/>
          <a:chExt cx="647700" cy="342900"/>
        </a:xfrm>
      </xdr:grpSpPr>
      <xdr:sp macro="" textlink="">
        <xdr:nvSpPr>
          <xdr:cNvPr id="46" name="Rechteck 45"/>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7" name="Gerade Verbindung mit Pfeil 46"/>
          <xdr:cNvCxnSpPr>
            <a:stCxn id="46" idx="1"/>
            <a:endCxn id="46"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35</xdr:row>
      <xdr:rowOff>0</xdr:rowOff>
    </xdr:from>
    <xdr:to>
      <xdr:col>3</xdr:col>
      <xdr:colOff>0</xdr:colOff>
      <xdr:row>36</xdr:row>
      <xdr:rowOff>0</xdr:rowOff>
    </xdr:to>
    <xdr:grpSp>
      <xdr:nvGrpSpPr>
        <xdr:cNvPr id="48" name="Gruppieren 47"/>
        <xdr:cNvGrpSpPr/>
      </xdr:nvGrpSpPr>
      <xdr:grpSpPr>
        <a:xfrm>
          <a:off x="962025" y="11591925"/>
          <a:ext cx="371475" cy="342900"/>
          <a:chOff x="2124075" y="2238375"/>
          <a:chExt cx="647700" cy="342900"/>
        </a:xfrm>
      </xdr:grpSpPr>
      <xdr:sp macro="" textlink="">
        <xdr:nvSpPr>
          <xdr:cNvPr id="49" name="Rechteck 48"/>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0" name="Gerade Verbindung mit Pfeil 49"/>
          <xdr:cNvCxnSpPr>
            <a:stCxn id="49" idx="1"/>
            <a:endCxn id="49"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36</xdr:row>
      <xdr:rowOff>0</xdr:rowOff>
    </xdr:from>
    <xdr:to>
      <xdr:col>3</xdr:col>
      <xdr:colOff>0</xdr:colOff>
      <xdr:row>37</xdr:row>
      <xdr:rowOff>0</xdr:rowOff>
    </xdr:to>
    <xdr:grpSp>
      <xdr:nvGrpSpPr>
        <xdr:cNvPr id="51" name="Gruppieren 50"/>
        <xdr:cNvGrpSpPr/>
      </xdr:nvGrpSpPr>
      <xdr:grpSpPr>
        <a:xfrm>
          <a:off x="962025" y="11934825"/>
          <a:ext cx="371475" cy="342900"/>
          <a:chOff x="2124075" y="2238375"/>
          <a:chExt cx="647700" cy="342900"/>
        </a:xfrm>
      </xdr:grpSpPr>
      <xdr:sp macro="" textlink="">
        <xdr:nvSpPr>
          <xdr:cNvPr id="52" name="Rechteck 51"/>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3" name="Gerade Verbindung mit Pfeil 52"/>
          <xdr:cNvCxnSpPr>
            <a:stCxn id="52" idx="1"/>
            <a:endCxn id="52"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29</xdr:row>
      <xdr:rowOff>0</xdr:rowOff>
    </xdr:from>
    <xdr:to>
      <xdr:col>3</xdr:col>
      <xdr:colOff>0</xdr:colOff>
      <xdr:row>30</xdr:row>
      <xdr:rowOff>0</xdr:rowOff>
    </xdr:to>
    <xdr:grpSp>
      <xdr:nvGrpSpPr>
        <xdr:cNvPr id="54" name="Gruppieren 53"/>
        <xdr:cNvGrpSpPr/>
      </xdr:nvGrpSpPr>
      <xdr:grpSpPr>
        <a:xfrm>
          <a:off x="962025" y="9534525"/>
          <a:ext cx="371475" cy="342900"/>
          <a:chOff x="2124075" y="2238375"/>
          <a:chExt cx="647700" cy="342900"/>
        </a:xfrm>
      </xdr:grpSpPr>
      <xdr:sp macro="" textlink="">
        <xdr:nvSpPr>
          <xdr:cNvPr id="55" name="Rechteck 54"/>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6" name="Gerade Verbindung mit Pfeil 55"/>
          <xdr:cNvCxnSpPr>
            <a:stCxn id="55" idx="1"/>
            <a:endCxn id="55"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30</xdr:row>
      <xdr:rowOff>0</xdr:rowOff>
    </xdr:from>
    <xdr:to>
      <xdr:col>3</xdr:col>
      <xdr:colOff>0</xdr:colOff>
      <xdr:row>31</xdr:row>
      <xdr:rowOff>0</xdr:rowOff>
    </xdr:to>
    <xdr:grpSp>
      <xdr:nvGrpSpPr>
        <xdr:cNvPr id="57" name="Gruppieren 56"/>
        <xdr:cNvGrpSpPr/>
      </xdr:nvGrpSpPr>
      <xdr:grpSpPr>
        <a:xfrm>
          <a:off x="962025" y="9877425"/>
          <a:ext cx="371475" cy="342900"/>
          <a:chOff x="2124075" y="2238375"/>
          <a:chExt cx="647700" cy="342900"/>
        </a:xfrm>
      </xdr:grpSpPr>
      <xdr:sp macro="" textlink="">
        <xdr:nvSpPr>
          <xdr:cNvPr id="58" name="Rechteck 57"/>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9" name="Gerade Verbindung mit Pfeil 58"/>
          <xdr:cNvCxnSpPr>
            <a:stCxn id="58" idx="1"/>
            <a:endCxn id="58"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23</xdr:col>
      <xdr:colOff>0</xdr:colOff>
      <xdr:row>57</xdr:row>
      <xdr:rowOff>0</xdr:rowOff>
    </xdr:from>
    <xdr:to>
      <xdr:col>25</xdr:col>
      <xdr:colOff>0</xdr:colOff>
      <xdr:row>58</xdr:row>
      <xdr:rowOff>0</xdr:rowOff>
    </xdr:to>
    <xdr:sp macro="" textlink="">
      <xdr:nvSpPr>
        <xdr:cNvPr id="64" name="Rechteck 63"/>
        <xdr:cNvSpPr/>
      </xdr:nvSpPr>
      <xdr:spPr>
        <a:xfrm>
          <a:off x="12763500" y="18870706"/>
          <a:ext cx="762000" cy="32497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9</xdr:col>
      <xdr:colOff>0</xdr:colOff>
      <xdr:row>45</xdr:row>
      <xdr:rowOff>0</xdr:rowOff>
    </xdr:from>
    <xdr:to>
      <xdr:col>10</xdr:col>
      <xdr:colOff>0</xdr:colOff>
      <xdr:row>47</xdr:row>
      <xdr:rowOff>171450</xdr:rowOff>
    </xdr:to>
    <xdr:cxnSp macro="">
      <xdr:nvCxnSpPr>
        <xdr:cNvPr id="65" name="Gerade Verbindung mit Pfeil 64"/>
        <xdr:cNvCxnSpPr>
          <a:endCxn id="128" idx="3"/>
        </xdr:cNvCxnSpPr>
      </xdr:nvCxnSpPr>
      <xdr:spPr>
        <a:xfrm>
          <a:off x="4648200" y="8620125"/>
          <a:ext cx="647700" cy="8572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58</xdr:row>
      <xdr:rowOff>0</xdr:rowOff>
    </xdr:from>
    <xdr:to>
      <xdr:col>17</xdr:col>
      <xdr:colOff>0</xdr:colOff>
      <xdr:row>58</xdr:row>
      <xdr:rowOff>173182</xdr:rowOff>
    </xdr:to>
    <xdr:cxnSp macro="">
      <xdr:nvCxnSpPr>
        <xdr:cNvPr id="66" name="Gerade Verbindung mit Pfeil 65"/>
        <xdr:cNvCxnSpPr>
          <a:endCxn id="75" idx="3"/>
        </xdr:cNvCxnSpPr>
      </xdr:nvCxnSpPr>
      <xdr:spPr>
        <a:xfrm>
          <a:off x="7169727" y="13161818"/>
          <a:ext cx="640773" cy="17318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52</xdr:row>
      <xdr:rowOff>182707</xdr:rowOff>
    </xdr:from>
    <xdr:to>
      <xdr:col>17</xdr:col>
      <xdr:colOff>0</xdr:colOff>
      <xdr:row>53</xdr:row>
      <xdr:rowOff>2</xdr:rowOff>
    </xdr:to>
    <xdr:cxnSp macro="">
      <xdr:nvCxnSpPr>
        <xdr:cNvPr id="67" name="Gerade Verbindung mit Pfeil 66"/>
        <xdr:cNvCxnSpPr>
          <a:endCxn id="74" idx="3"/>
        </xdr:cNvCxnSpPr>
      </xdr:nvCxnSpPr>
      <xdr:spPr>
        <a:xfrm flipV="1">
          <a:off x="7169727" y="11266343"/>
          <a:ext cx="640773" cy="16365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59</xdr:row>
      <xdr:rowOff>173182</xdr:rowOff>
    </xdr:from>
    <xdr:to>
      <xdr:col>17</xdr:col>
      <xdr:colOff>0</xdr:colOff>
      <xdr:row>63</xdr:row>
      <xdr:rowOff>2</xdr:rowOff>
    </xdr:to>
    <xdr:cxnSp macro="">
      <xdr:nvCxnSpPr>
        <xdr:cNvPr id="68" name="Gerade Verbindung mit Pfeil 67"/>
        <xdr:cNvCxnSpPr>
          <a:endCxn id="79" idx="3"/>
        </xdr:cNvCxnSpPr>
      </xdr:nvCxnSpPr>
      <xdr:spPr>
        <a:xfrm flipV="1">
          <a:off x="7169727" y="13681364"/>
          <a:ext cx="640773" cy="121227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52</xdr:row>
      <xdr:rowOff>0</xdr:rowOff>
    </xdr:from>
    <xdr:to>
      <xdr:col>25</xdr:col>
      <xdr:colOff>0</xdr:colOff>
      <xdr:row>57</xdr:row>
      <xdr:rowOff>162485</xdr:rowOff>
    </xdr:to>
    <xdr:cxnSp macro="">
      <xdr:nvCxnSpPr>
        <xdr:cNvPr id="69" name="Gerade Verbindung mit Pfeil 68"/>
        <xdr:cNvCxnSpPr>
          <a:endCxn id="64" idx="3"/>
        </xdr:cNvCxnSpPr>
      </xdr:nvCxnSpPr>
      <xdr:spPr>
        <a:xfrm>
          <a:off x="12763500" y="17245853"/>
          <a:ext cx="762000" cy="1787338"/>
        </a:xfrm>
        <a:prstGeom prst="straightConnector1">
          <a:avLst/>
        </a:prstGeom>
        <a:ln w="19050">
          <a:solidFill>
            <a:schemeClr val="accent6">
              <a:lumMod val="75000"/>
            </a:schemeClr>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54</xdr:row>
      <xdr:rowOff>162486</xdr:rowOff>
    </xdr:from>
    <xdr:to>
      <xdr:col>25</xdr:col>
      <xdr:colOff>0</xdr:colOff>
      <xdr:row>59</xdr:row>
      <xdr:rowOff>1</xdr:rowOff>
    </xdr:to>
    <xdr:cxnSp macro="">
      <xdr:nvCxnSpPr>
        <xdr:cNvPr id="70" name="Gerade Verbindung mit Pfeil 69"/>
        <xdr:cNvCxnSpPr>
          <a:endCxn id="76" idx="3"/>
        </xdr:cNvCxnSpPr>
      </xdr:nvCxnSpPr>
      <xdr:spPr>
        <a:xfrm flipV="1">
          <a:off x="12763500" y="18058280"/>
          <a:ext cx="762000" cy="146236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52</xdr:row>
      <xdr:rowOff>0</xdr:rowOff>
    </xdr:from>
    <xdr:to>
      <xdr:col>25</xdr:col>
      <xdr:colOff>0</xdr:colOff>
      <xdr:row>53</xdr:row>
      <xdr:rowOff>167248</xdr:rowOff>
    </xdr:to>
    <xdr:cxnSp macro="">
      <xdr:nvCxnSpPr>
        <xdr:cNvPr id="71" name="Gerade Verbindung mit Pfeil 70"/>
        <xdr:cNvCxnSpPr>
          <a:endCxn id="77" idx="3"/>
        </xdr:cNvCxnSpPr>
      </xdr:nvCxnSpPr>
      <xdr:spPr>
        <a:xfrm>
          <a:off x="12763500" y="17245853"/>
          <a:ext cx="762000" cy="49221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58</xdr:row>
      <xdr:rowOff>162486</xdr:rowOff>
    </xdr:from>
    <xdr:to>
      <xdr:col>25</xdr:col>
      <xdr:colOff>0</xdr:colOff>
      <xdr:row>59</xdr:row>
      <xdr:rowOff>1</xdr:rowOff>
    </xdr:to>
    <xdr:cxnSp macro="">
      <xdr:nvCxnSpPr>
        <xdr:cNvPr id="72" name="Gerade Verbindung mit Pfeil 71"/>
        <xdr:cNvCxnSpPr>
          <a:endCxn id="78" idx="3"/>
        </xdr:cNvCxnSpPr>
      </xdr:nvCxnSpPr>
      <xdr:spPr>
        <a:xfrm flipV="1">
          <a:off x="12763500" y="19358162"/>
          <a:ext cx="762000" cy="162486"/>
        </a:xfrm>
        <a:prstGeom prst="straightConnector1">
          <a:avLst/>
        </a:prstGeom>
        <a:ln w="19050">
          <a:solidFill>
            <a:schemeClr val="accent6">
              <a:lumMod val="75000"/>
            </a:schemeClr>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51</xdr:row>
      <xdr:rowOff>0</xdr:rowOff>
    </xdr:from>
    <xdr:to>
      <xdr:col>17</xdr:col>
      <xdr:colOff>0</xdr:colOff>
      <xdr:row>52</xdr:row>
      <xdr:rowOff>0</xdr:rowOff>
    </xdr:to>
    <xdr:sp macro="" textlink="">
      <xdr:nvSpPr>
        <xdr:cNvPr id="73" name="Rechteck 72"/>
        <xdr:cNvSpPr/>
      </xdr:nvSpPr>
      <xdr:spPr>
        <a:xfrm>
          <a:off x="5981700" y="29241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16</xdr:col>
      <xdr:colOff>0</xdr:colOff>
      <xdr:row>52</xdr:row>
      <xdr:rowOff>9525</xdr:rowOff>
    </xdr:from>
    <xdr:to>
      <xdr:col>17</xdr:col>
      <xdr:colOff>0</xdr:colOff>
      <xdr:row>53</xdr:row>
      <xdr:rowOff>9525</xdr:rowOff>
    </xdr:to>
    <xdr:sp macro="" textlink="">
      <xdr:nvSpPr>
        <xdr:cNvPr id="74" name="Rechteck 73"/>
        <xdr:cNvSpPr/>
      </xdr:nvSpPr>
      <xdr:spPr>
        <a:xfrm>
          <a:off x="5981700" y="3276600"/>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16</xdr:col>
      <xdr:colOff>0</xdr:colOff>
      <xdr:row>58</xdr:row>
      <xdr:rowOff>0</xdr:rowOff>
    </xdr:from>
    <xdr:to>
      <xdr:col>17</xdr:col>
      <xdr:colOff>0</xdr:colOff>
      <xdr:row>59</xdr:row>
      <xdr:rowOff>0</xdr:rowOff>
    </xdr:to>
    <xdr:sp macro="" textlink="">
      <xdr:nvSpPr>
        <xdr:cNvPr id="75" name="Rechteck 74"/>
        <xdr:cNvSpPr/>
      </xdr:nvSpPr>
      <xdr:spPr>
        <a:xfrm>
          <a:off x="5981700" y="46386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23</xdr:col>
      <xdr:colOff>0</xdr:colOff>
      <xdr:row>54</xdr:row>
      <xdr:rowOff>0</xdr:rowOff>
    </xdr:from>
    <xdr:to>
      <xdr:col>25</xdr:col>
      <xdr:colOff>0</xdr:colOff>
      <xdr:row>55</xdr:row>
      <xdr:rowOff>0</xdr:rowOff>
    </xdr:to>
    <xdr:sp macro="" textlink="">
      <xdr:nvSpPr>
        <xdr:cNvPr id="76" name="Rechteck 75"/>
        <xdr:cNvSpPr/>
      </xdr:nvSpPr>
      <xdr:spPr>
        <a:xfrm>
          <a:off x="12763500" y="17895794"/>
          <a:ext cx="762000" cy="324971"/>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23</xdr:col>
      <xdr:colOff>0</xdr:colOff>
      <xdr:row>53</xdr:row>
      <xdr:rowOff>0</xdr:rowOff>
    </xdr:from>
    <xdr:to>
      <xdr:col>25</xdr:col>
      <xdr:colOff>0</xdr:colOff>
      <xdr:row>54</xdr:row>
      <xdr:rowOff>9525</xdr:rowOff>
    </xdr:to>
    <xdr:sp macro="" textlink="">
      <xdr:nvSpPr>
        <xdr:cNvPr id="77" name="Rechteck 76"/>
        <xdr:cNvSpPr/>
      </xdr:nvSpPr>
      <xdr:spPr>
        <a:xfrm>
          <a:off x="12763500" y="17570824"/>
          <a:ext cx="762000" cy="334495"/>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23</xdr:col>
      <xdr:colOff>0</xdr:colOff>
      <xdr:row>58</xdr:row>
      <xdr:rowOff>0</xdr:rowOff>
    </xdr:from>
    <xdr:to>
      <xdr:col>25</xdr:col>
      <xdr:colOff>0</xdr:colOff>
      <xdr:row>59</xdr:row>
      <xdr:rowOff>0</xdr:rowOff>
    </xdr:to>
    <xdr:sp macro="" textlink="">
      <xdr:nvSpPr>
        <xdr:cNvPr id="78" name="Rechteck 77"/>
        <xdr:cNvSpPr/>
      </xdr:nvSpPr>
      <xdr:spPr>
        <a:xfrm>
          <a:off x="12763500" y="19195676"/>
          <a:ext cx="762000" cy="324971"/>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16</xdr:col>
      <xdr:colOff>0</xdr:colOff>
      <xdr:row>59</xdr:row>
      <xdr:rowOff>0</xdr:rowOff>
    </xdr:from>
    <xdr:to>
      <xdr:col>17</xdr:col>
      <xdr:colOff>0</xdr:colOff>
      <xdr:row>60</xdr:row>
      <xdr:rowOff>1</xdr:rowOff>
    </xdr:to>
    <xdr:sp macro="" textlink="">
      <xdr:nvSpPr>
        <xdr:cNvPr id="79" name="Rechteck 78"/>
        <xdr:cNvSpPr/>
      </xdr:nvSpPr>
      <xdr:spPr>
        <a:xfrm>
          <a:off x="5981700" y="4981575"/>
          <a:ext cx="647700" cy="342901"/>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0</xdr:colOff>
      <xdr:row>44</xdr:row>
      <xdr:rowOff>0</xdr:rowOff>
    </xdr:from>
    <xdr:to>
      <xdr:col>3</xdr:col>
      <xdr:colOff>0</xdr:colOff>
      <xdr:row>45</xdr:row>
      <xdr:rowOff>0</xdr:rowOff>
    </xdr:to>
    <xdr:grpSp>
      <xdr:nvGrpSpPr>
        <xdr:cNvPr id="80" name="Gruppieren 79"/>
        <xdr:cNvGrpSpPr/>
      </xdr:nvGrpSpPr>
      <xdr:grpSpPr>
        <a:xfrm>
          <a:off x="962025" y="14544675"/>
          <a:ext cx="371475" cy="323850"/>
          <a:chOff x="2124075" y="2238375"/>
          <a:chExt cx="647700" cy="342900"/>
        </a:xfrm>
      </xdr:grpSpPr>
      <xdr:sp macro="" textlink="">
        <xdr:nvSpPr>
          <xdr:cNvPr id="81" name="Rechteck 80"/>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82" name="Gerade Verbindung mit Pfeil 81"/>
          <xdr:cNvCxnSpPr>
            <a:stCxn id="81" idx="1"/>
            <a:endCxn id="81"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45</xdr:row>
      <xdr:rowOff>0</xdr:rowOff>
    </xdr:from>
    <xdr:to>
      <xdr:col>3</xdr:col>
      <xdr:colOff>0</xdr:colOff>
      <xdr:row>46</xdr:row>
      <xdr:rowOff>0</xdr:rowOff>
    </xdr:to>
    <xdr:grpSp>
      <xdr:nvGrpSpPr>
        <xdr:cNvPr id="83" name="Gruppieren 82"/>
        <xdr:cNvGrpSpPr/>
      </xdr:nvGrpSpPr>
      <xdr:grpSpPr>
        <a:xfrm>
          <a:off x="962025" y="14868525"/>
          <a:ext cx="371475" cy="323850"/>
          <a:chOff x="2124075" y="2238375"/>
          <a:chExt cx="647700" cy="342900"/>
        </a:xfrm>
      </xdr:grpSpPr>
      <xdr:sp macro="" textlink="">
        <xdr:nvSpPr>
          <xdr:cNvPr id="84" name="Rechteck 83"/>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85" name="Gerade Verbindung mit Pfeil 84"/>
          <xdr:cNvCxnSpPr>
            <a:stCxn id="84" idx="1"/>
            <a:endCxn id="84"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62</xdr:row>
      <xdr:rowOff>0</xdr:rowOff>
    </xdr:from>
    <xdr:to>
      <xdr:col>3</xdr:col>
      <xdr:colOff>0</xdr:colOff>
      <xdr:row>63</xdr:row>
      <xdr:rowOff>0</xdr:rowOff>
    </xdr:to>
    <xdr:grpSp>
      <xdr:nvGrpSpPr>
        <xdr:cNvPr id="86" name="Gruppieren 85"/>
        <xdr:cNvGrpSpPr/>
      </xdr:nvGrpSpPr>
      <xdr:grpSpPr>
        <a:xfrm>
          <a:off x="962025" y="20373975"/>
          <a:ext cx="371475" cy="323850"/>
          <a:chOff x="2124075" y="2238375"/>
          <a:chExt cx="647700" cy="342900"/>
        </a:xfrm>
      </xdr:grpSpPr>
      <xdr:sp macro="" textlink="">
        <xdr:nvSpPr>
          <xdr:cNvPr id="87" name="Rechteck 86"/>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88" name="Gerade Verbindung mit Pfeil 87"/>
          <xdr:cNvCxnSpPr>
            <a:stCxn id="87" idx="1"/>
            <a:endCxn id="87"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63</xdr:row>
      <xdr:rowOff>0</xdr:rowOff>
    </xdr:from>
    <xdr:to>
      <xdr:col>3</xdr:col>
      <xdr:colOff>0</xdr:colOff>
      <xdr:row>64</xdr:row>
      <xdr:rowOff>0</xdr:rowOff>
    </xdr:to>
    <xdr:grpSp>
      <xdr:nvGrpSpPr>
        <xdr:cNvPr id="89" name="Gruppieren 88"/>
        <xdr:cNvGrpSpPr/>
      </xdr:nvGrpSpPr>
      <xdr:grpSpPr>
        <a:xfrm>
          <a:off x="962025" y="20697825"/>
          <a:ext cx="371475" cy="323850"/>
          <a:chOff x="2124075" y="2238375"/>
          <a:chExt cx="647700" cy="342900"/>
        </a:xfrm>
      </xdr:grpSpPr>
      <xdr:sp macro="" textlink="">
        <xdr:nvSpPr>
          <xdr:cNvPr id="90" name="Rechteck 89"/>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1" name="Gerade Verbindung mit Pfeil 90"/>
          <xdr:cNvCxnSpPr>
            <a:stCxn id="90" idx="1"/>
            <a:endCxn id="90"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50</xdr:row>
      <xdr:rowOff>0</xdr:rowOff>
    </xdr:from>
    <xdr:to>
      <xdr:col>3</xdr:col>
      <xdr:colOff>0</xdr:colOff>
      <xdr:row>51</xdr:row>
      <xdr:rowOff>0</xdr:rowOff>
    </xdr:to>
    <xdr:grpSp>
      <xdr:nvGrpSpPr>
        <xdr:cNvPr id="92" name="Gruppieren 91"/>
        <xdr:cNvGrpSpPr/>
      </xdr:nvGrpSpPr>
      <xdr:grpSpPr>
        <a:xfrm>
          <a:off x="962025" y="16487775"/>
          <a:ext cx="371475" cy="323850"/>
          <a:chOff x="2124075" y="2238375"/>
          <a:chExt cx="647700" cy="342900"/>
        </a:xfrm>
      </xdr:grpSpPr>
      <xdr:sp macro="" textlink="">
        <xdr:nvSpPr>
          <xdr:cNvPr id="93" name="Rechteck 92"/>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4" name="Gerade Verbindung mit Pfeil 93"/>
          <xdr:cNvCxnSpPr>
            <a:stCxn id="93" idx="1"/>
            <a:endCxn id="93"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51</xdr:row>
      <xdr:rowOff>0</xdr:rowOff>
    </xdr:from>
    <xdr:to>
      <xdr:col>3</xdr:col>
      <xdr:colOff>0</xdr:colOff>
      <xdr:row>52</xdr:row>
      <xdr:rowOff>0</xdr:rowOff>
    </xdr:to>
    <xdr:grpSp>
      <xdr:nvGrpSpPr>
        <xdr:cNvPr id="95" name="Gruppieren 94"/>
        <xdr:cNvGrpSpPr/>
      </xdr:nvGrpSpPr>
      <xdr:grpSpPr>
        <a:xfrm>
          <a:off x="962025" y="16811625"/>
          <a:ext cx="371475" cy="323850"/>
          <a:chOff x="2124075" y="2238375"/>
          <a:chExt cx="647700" cy="342900"/>
        </a:xfrm>
      </xdr:grpSpPr>
      <xdr:sp macro="" textlink="">
        <xdr:nvSpPr>
          <xdr:cNvPr id="96" name="Rechteck 95"/>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7" name="Gerade Verbindung mit Pfeil 96"/>
          <xdr:cNvCxnSpPr>
            <a:stCxn id="96" idx="1"/>
            <a:endCxn id="96"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56</xdr:row>
      <xdr:rowOff>0</xdr:rowOff>
    </xdr:from>
    <xdr:to>
      <xdr:col>3</xdr:col>
      <xdr:colOff>0</xdr:colOff>
      <xdr:row>57</xdr:row>
      <xdr:rowOff>0</xdr:rowOff>
    </xdr:to>
    <xdr:grpSp>
      <xdr:nvGrpSpPr>
        <xdr:cNvPr id="98" name="Gruppieren 97"/>
        <xdr:cNvGrpSpPr/>
      </xdr:nvGrpSpPr>
      <xdr:grpSpPr>
        <a:xfrm>
          <a:off x="962025" y="18430875"/>
          <a:ext cx="371475" cy="323850"/>
          <a:chOff x="2124075" y="2238375"/>
          <a:chExt cx="647700" cy="342900"/>
        </a:xfrm>
      </xdr:grpSpPr>
      <xdr:sp macro="" textlink="">
        <xdr:nvSpPr>
          <xdr:cNvPr id="99" name="Rechteck 98"/>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0" name="Gerade Verbindung mit Pfeil 99"/>
          <xdr:cNvCxnSpPr>
            <a:stCxn id="99" idx="1"/>
            <a:endCxn id="99"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57</xdr:row>
      <xdr:rowOff>0</xdr:rowOff>
    </xdr:from>
    <xdr:to>
      <xdr:col>3</xdr:col>
      <xdr:colOff>0</xdr:colOff>
      <xdr:row>58</xdr:row>
      <xdr:rowOff>0</xdr:rowOff>
    </xdr:to>
    <xdr:grpSp>
      <xdr:nvGrpSpPr>
        <xdr:cNvPr id="101" name="Gruppieren 100"/>
        <xdr:cNvGrpSpPr/>
      </xdr:nvGrpSpPr>
      <xdr:grpSpPr>
        <a:xfrm>
          <a:off x="962025" y="18754725"/>
          <a:ext cx="371475" cy="323850"/>
          <a:chOff x="2124075" y="2238375"/>
          <a:chExt cx="647700" cy="342900"/>
        </a:xfrm>
      </xdr:grpSpPr>
      <xdr:sp macro="" textlink="">
        <xdr:nvSpPr>
          <xdr:cNvPr id="102" name="Rechteck 101"/>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3" name="Gerade Verbindung mit Pfeil 102"/>
          <xdr:cNvCxnSpPr>
            <a:stCxn id="102" idx="1"/>
            <a:endCxn id="102"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53</xdr:row>
      <xdr:rowOff>0</xdr:rowOff>
    </xdr:from>
    <xdr:to>
      <xdr:col>3</xdr:col>
      <xdr:colOff>0</xdr:colOff>
      <xdr:row>54</xdr:row>
      <xdr:rowOff>0</xdr:rowOff>
    </xdr:to>
    <xdr:grpSp>
      <xdr:nvGrpSpPr>
        <xdr:cNvPr id="104" name="Gruppieren 103"/>
        <xdr:cNvGrpSpPr/>
      </xdr:nvGrpSpPr>
      <xdr:grpSpPr>
        <a:xfrm>
          <a:off x="962025" y="17459325"/>
          <a:ext cx="371475" cy="323850"/>
          <a:chOff x="2124075" y="2238375"/>
          <a:chExt cx="647700" cy="342900"/>
        </a:xfrm>
      </xdr:grpSpPr>
      <xdr:sp macro="" textlink="">
        <xdr:nvSpPr>
          <xdr:cNvPr id="105" name="Rechteck 104"/>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6" name="Gerade Verbindung mit Pfeil 105"/>
          <xdr:cNvCxnSpPr>
            <a:stCxn id="105" idx="1"/>
            <a:endCxn id="105"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54</xdr:row>
      <xdr:rowOff>0</xdr:rowOff>
    </xdr:from>
    <xdr:to>
      <xdr:col>3</xdr:col>
      <xdr:colOff>0</xdr:colOff>
      <xdr:row>55</xdr:row>
      <xdr:rowOff>0</xdr:rowOff>
    </xdr:to>
    <xdr:grpSp>
      <xdr:nvGrpSpPr>
        <xdr:cNvPr id="107" name="Gruppieren 106"/>
        <xdr:cNvGrpSpPr/>
      </xdr:nvGrpSpPr>
      <xdr:grpSpPr>
        <a:xfrm>
          <a:off x="962025" y="17783175"/>
          <a:ext cx="371475" cy="323850"/>
          <a:chOff x="2124075" y="2238375"/>
          <a:chExt cx="647700" cy="342900"/>
        </a:xfrm>
      </xdr:grpSpPr>
      <xdr:sp macro="" textlink="">
        <xdr:nvSpPr>
          <xdr:cNvPr id="108" name="Rechteck 107"/>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9" name="Gerade Verbindung mit Pfeil 108"/>
          <xdr:cNvCxnSpPr>
            <a:stCxn id="108" idx="1"/>
            <a:endCxn id="108"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59</xdr:row>
      <xdr:rowOff>0</xdr:rowOff>
    </xdr:from>
    <xdr:to>
      <xdr:col>3</xdr:col>
      <xdr:colOff>0</xdr:colOff>
      <xdr:row>60</xdr:row>
      <xdr:rowOff>0</xdr:rowOff>
    </xdr:to>
    <xdr:grpSp>
      <xdr:nvGrpSpPr>
        <xdr:cNvPr id="110" name="Gruppieren 109"/>
        <xdr:cNvGrpSpPr/>
      </xdr:nvGrpSpPr>
      <xdr:grpSpPr>
        <a:xfrm>
          <a:off x="962025" y="19402425"/>
          <a:ext cx="371475" cy="323850"/>
          <a:chOff x="2124075" y="2238375"/>
          <a:chExt cx="647700" cy="342900"/>
        </a:xfrm>
      </xdr:grpSpPr>
      <xdr:sp macro="" textlink="">
        <xdr:nvSpPr>
          <xdr:cNvPr id="111" name="Rechteck 110"/>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2" name="Gerade Verbindung mit Pfeil 111"/>
          <xdr:cNvCxnSpPr>
            <a:stCxn id="111" idx="1"/>
            <a:endCxn id="111"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60</xdr:row>
      <xdr:rowOff>0</xdr:rowOff>
    </xdr:from>
    <xdr:to>
      <xdr:col>3</xdr:col>
      <xdr:colOff>0</xdr:colOff>
      <xdr:row>61</xdr:row>
      <xdr:rowOff>0</xdr:rowOff>
    </xdr:to>
    <xdr:grpSp>
      <xdr:nvGrpSpPr>
        <xdr:cNvPr id="113" name="Gruppieren 112"/>
        <xdr:cNvGrpSpPr/>
      </xdr:nvGrpSpPr>
      <xdr:grpSpPr>
        <a:xfrm>
          <a:off x="962025" y="19726275"/>
          <a:ext cx="371475" cy="323850"/>
          <a:chOff x="2124075" y="2238375"/>
          <a:chExt cx="647700" cy="342900"/>
        </a:xfrm>
      </xdr:grpSpPr>
      <xdr:sp macro="" textlink="">
        <xdr:nvSpPr>
          <xdr:cNvPr id="114" name="Rechteck 113"/>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5" name="Gerade Verbindung mit Pfeil 114"/>
          <xdr:cNvCxnSpPr>
            <a:stCxn id="114" idx="1"/>
            <a:endCxn id="114"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47</xdr:row>
      <xdr:rowOff>0</xdr:rowOff>
    </xdr:from>
    <xdr:to>
      <xdr:col>3</xdr:col>
      <xdr:colOff>0</xdr:colOff>
      <xdr:row>48</xdr:row>
      <xdr:rowOff>0</xdr:rowOff>
    </xdr:to>
    <xdr:grpSp>
      <xdr:nvGrpSpPr>
        <xdr:cNvPr id="116" name="Gruppieren 115"/>
        <xdr:cNvGrpSpPr/>
      </xdr:nvGrpSpPr>
      <xdr:grpSpPr>
        <a:xfrm>
          <a:off x="962025" y="15516225"/>
          <a:ext cx="371475" cy="323850"/>
          <a:chOff x="2124075" y="2238375"/>
          <a:chExt cx="647700" cy="342900"/>
        </a:xfrm>
      </xdr:grpSpPr>
      <xdr:sp macro="" textlink="">
        <xdr:nvSpPr>
          <xdr:cNvPr id="117" name="Rechteck 116"/>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8" name="Gerade Verbindung mit Pfeil 117"/>
          <xdr:cNvCxnSpPr>
            <a:stCxn id="117" idx="1"/>
            <a:endCxn id="117"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48</xdr:row>
      <xdr:rowOff>0</xdr:rowOff>
    </xdr:from>
    <xdr:to>
      <xdr:col>3</xdr:col>
      <xdr:colOff>0</xdr:colOff>
      <xdr:row>49</xdr:row>
      <xdr:rowOff>0</xdr:rowOff>
    </xdr:to>
    <xdr:grpSp>
      <xdr:nvGrpSpPr>
        <xdr:cNvPr id="119" name="Gruppieren 118"/>
        <xdr:cNvGrpSpPr/>
      </xdr:nvGrpSpPr>
      <xdr:grpSpPr>
        <a:xfrm>
          <a:off x="962025" y="15840075"/>
          <a:ext cx="371475" cy="323850"/>
          <a:chOff x="2124075" y="2238375"/>
          <a:chExt cx="647700" cy="342900"/>
        </a:xfrm>
      </xdr:grpSpPr>
      <xdr:sp macro="" textlink="">
        <xdr:nvSpPr>
          <xdr:cNvPr id="120" name="Rechteck 119"/>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21" name="Gerade Verbindung mit Pfeil 120"/>
          <xdr:cNvCxnSpPr>
            <a:stCxn id="120" idx="1"/>
            <a:endCxn id="120"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65</xdr:row>
      <xdr:rowOff>0</xdr:rowOff>
    </xdr:from>
    <xdr:to>
      <xdr:col>3</xdr:col>
      <xdr:colOff>0</xdr:colOff>
      <xdr:row>66</xdr:row>
      <xdr:rowOff>0</xdr:rowOff>
    </xdr:to>
    <xdr:grpSp>
      <xdr:nvGrpSpPr>
        <xdr:cNvPr id="122" name="Gruppieren 121"/>
        <xdr:cNvGrpSpPr/>
      </xdr:nvGrpSpPr>
      <xdr:grpSpPr>
        <a:xfrm>
          <a:off x="962025" y="21345525"/>
          <a:ext cx="371475" cy="323850"/>
          <a:chOff x="2124075" y="2238375"/>
          <a:chExt cx="647700" cy="342900"/>
        </a:xfrm>
      </xdr:grpSpPr>
      <xdr:sp macro="" textlink="">
        <xdr:nvSpPr>
          <xdr:cNvPr id="123" name="Rechteck 122"/>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24" name="Gerade Verbindung mit Pfeil 123"/>
          <xdr:cNvCxnSpPr>
            <a:stCxn id="123" idx="1"/>
            <a:endCxn id="123"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66</xdr:row>
      <xdr:rowOff>0</xdr:rowOff>
    </xdr:from>
    <xdr:to>
      <xdr:col>3</xdr:col>
      <xdr:colOff>0</xdr:colOff>
      <xdr:row>67</xdr:row>
      <xdr:rowOff>0</xdr:rowOff>
    </xdr:to>
    <xdr:grpSp>
      <xdr:nvGrpSpPr>
        <xdr:cNvPr id="125" name="Gruppieren 124"/>
        <xdr:cNvGrpSpPr/>
      </xdr:nvGrpSpPr>
      <xdr:grpSpPr>
        <a:xfrm>
          <a:off x="962025" y="21669375"/>
          <a:ext cx="371475" cy="323850"/>
          <a:chOff x="2124075" y="2238375"/>
          <a:chExt cx="647700" cy="342900"/>
        </a:xfrm>
      </xdr:grpSpPr>
      <xdr:sp macro="" textlink="">
        <xdr:nvSpPr>
          <xdr:cNvPr id="126" name="Rechteck 125"/>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27" name="Gerade Verbindung mit Pfeil 126"/>
          <xdr:cNvCxnSpPr>
            <a:stCxn id="126" idx="1"/>
            <a:endCxn id="126"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0</xdr:colOff>
      <xdr:row>47</xdr:row>
      <xdr:rowOff>0</xdr:rowOff>
    </xdr:from>
    <xdr:to>
      <xdr:col>10</xdr:col>
      <xdr:colOff>0</xdr:colOff>
      <xdr:row>48</xdr:row>
      <xdr:rowOff>0</xdr:rowOff>
    </xdr:to>
    <xdr:sp macro="" textlink="">
      <xdr:nvSpPr>
        <xdr:cNvPr id="128" name="Rechteck 127"/>
        <xdr:cNvSpPr/>
      </xdr:nvSpPr>
      <xdr:spPr>
        <a:xfrm>
          <a:off x="4648200" y="930592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9</xdr:col>
      <xdr:colOff>0</xdr:colOff>
      <xdr:row>48</xdr:row>
      <xdr:rowOff>0</xdr:rowOff>
    </xdr:from>
    <xdr:to>
      <xdr:col>10</xdr:col>
      <xdr:colOff>0</xdr:colOff>
      <xdr:row>49</xdr:row>
      <xdr:rowOff>0</xdr:rowOff>
    </xdr:to>
    <xdr:sp macro="" textlink="">
      <xdr:nvSpPr>
        <xdr:cNvPr id="129" name="Rechteck 128"/>
        <xdr:cNvSpPr/>
      </xdr:nvSpPr>
      <xdr:spPr>
        <a:xfrm>
          <a:off x="4648200" y="964882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9</xdr:col>
      <xdr:colOff>0</xdr:colOff>
      <xdr:row>52</xdr:row>
      <xdr:rowOff>0</xdr:rowOff>
    </xdr:from>
    <xdr:to>
      <xdr:col>10</xdr:col>
      <xdr:colOff>0</xdr:colOff>
      <xdr:row>53</xdr:row>
      <xdr:rowOff>0</xdr:rowOff>
    </xdr:to>
    <xdr:sp macro="" textlink="">
      <xdr:nvSpPr>
        <xdr:cNvPr id="130" name="Rechteck 129"/>
        <xdr:cNvSpPr/>
      </xdr:nvSpPr>
      <xdr:spPr>
        <a:xfrm>
          <a:off x="4648200" y="1102042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9</xdr:col>
      <xdr:colOff>0</xdr:colOff>
      <xdr:row>53</xdr:row>
      <xdr:rowOff>0</xdr:rowOff>
    </xdr:from>
    <xdr:to>
      <xdr:col>10</xdr:col>
      <xdr:colOff>0</xdr:colOff>
      <xdr:row>54</xdr:row>
      <xdr:rowOff>0</xdr:rowOff>
    </xdr:to>
    <xdr:sp macro="" textlink="">
      <xdr:nvSpPr>
        <xdr:cNvPr id="131" name="Rechteck 130"/>
        <xdr:cNvSpPr/>
      </xdr:nvSpPr>
      <xdr:spPr>
        <a:xfrm>
          <a:off x="4648200" y="1136332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9</xdr:col>
      <xdr:colOff>0</xdr:colOff>
      <xdr:row>57</xdr:row>
      <xdr:rowOff>0</xdr:rowOff>
    </xdr:from>
    <xdr:to>
      <xdr:col>10</xdr:col>
      <xdr:colOff>0</xdr:colOff>
      <xdr:row>58</xdr:row>
      <xdr:rowOff>0</xdr:rowOff>
    </xdr:to>
    <xdr:sp macro="" textlink="">
      <xdr:nvSpPr>
        <xdr:cNvPr id="132" name="Rechteck 131"/>
        <xdr:cNvSpPr/>
      </xdr:nvSpPr>
      <xdr:spPr>
        <a:xfrm>
          <a:off x="4648200" y="1273492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9</xdr:col>
      <xdr:colOff>0</xdr:colOff>
      <xdr:row>58</xdr:row>
      <xdr:rowOff>0</xdr:rowOff>
    </xdr:from>
    <xdr:to>
      <xdr:col>10</xdr:col>
      <xdr:colOff>0</xdr:colOff>
      <xdr:row>59</xdr:row>
      <xdr:rowOff>0</xdr:rowOff>
    </xdr:to>
    <xdr:sp macro="" textlink="">
      <xdr:nvSpPr>
        <xdr:cNvPr id="133" name="Rechteck 132"/>
        <xdr:cNvSpPr/>
      </xdr:nvSpPr>
      <xdr:spPr>
        <a:xfrm>
          <a:off x="4648200" y="1307782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9</xdr:col>
      <xdr:colOff>0</xdr:colOff>
      <xdr:row>62</xdr:row>
      <xdr:rowOff>0</xdr:rowOff>
    </xdr:from>
    <xdr:to>
      <xdr:col>10</xdr:col>
      <xdr:colOff>0</xdr:colOff>
      <xdr:row>63</xdr:row>
      <xdr:rowOff>0</xdr:rowOff>
    </xdr:to>
    <xdr:sp macro="" textlink="">
      <xdr:nvSpPr>
        <xdr:cNvPr id="134" name="Rechteck 133"/>
        <xdr:cNvSpPr/>
      </xdr:nvSpPr>
      <xdr:spPr>
        <a:xfrm>
          <a:off x="4648200" y="1444942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9</xdr:col>
      <xdr:colOff>0</xdr:colOff>
      <xdr:row>63</xdr:row>
      <xdr:rowOff>0</xdr:rowOff>
    </xdr:from>
    <xdr:to>
      <xdr:col>10</xdr:col>
      <xdr:colOff>0</xdr:colOff>
      <xdr:row>64</xdr:row>
      <xdr:rowOff>0</xdr:rowOff>
    </xdr:to>
    <xdr:sp macro="" textlink="">
      <xdr:nvSpPr>
        <xdr:cNvPr id="135" name="Rechteck 134"/>
        <xdr:cNvSpPr/>
      </xdr:nvSpPr>
      <xdr:spPr>
        <a:xfrm>
          <a:off x="4648200" y="1479232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16</xdr:col>
      <xdr:colOff>0</xdr:colOff>
      <xdr:row>48</xdr:row>
      <xdr:rowOff>0</xdr:rowOff>
    </xdr:from>
    <xdr:to>
      <xdr:col>17</xdr:col>
      <xdr:colOff>0</xdr:colOff>
      <xdr:row>51</xdr:row>
      <xdr:rowOff>173182</xdr:rowOff>
    </xdr:to>
    <xdr:cxnSp macro="">
      <xdr:nvCxnSpPr>
        <xdr:cNvPr id="156" name="Gerade Verbindung mit Pfeil 155"/>
        <xdr:cNvCxnSpPr>
          <a:endCxn id="73" idx="3"/>
        </xdr:cNvCxnSpPr>
      </xdr:nvCxnSpPr>
      <xdr:spPr>
        <a:xfrm>
          <a:off x="7169727" y="9698182"/>
          <a:ext cx="640773" cy="121227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48</xdr:row>
      <xdr:rowOff>0</xdr:rowOff>
    </xdr:from>
    <xdr:to>
      <xdr:col>10</xdr:col>
      <xdr:colOff>0</xdr:colOff>
      <xdr:row>48</xdr:row>
      <xdr:rowOff>171450</xdr:rowOff>
    </xdr:to>
    <xdr:cxnSp macro="">
      <xdr:nvCxnSpPr>
        <xdr:cNvPr id="159" name="Gerade Verbindung mit Pfeil 158"/>
        <xdr:cNvCxnSpPr>
          <a:endCxn id="129" idx="3"/>
        </xdr:cNvCxnSpPr>
      </xdr:nvCxnSpPr>
      <xdr:spPr>
        <a:xfrm>
          <a:off x="4648200" y="9648825"/>
          <a:ext cx="647700" cy="1714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51</xdr:row>
      <xdr:rowOff>0</xdr:rowOff>
    </xdr:from>
    <xdr:to>
      <xdr:col>10</xdr:col>
      <xdr:colOff>0</xdr:colOff>
      <xdr:row>52</xdr:row>
      <xdr:rowOff>171450</xdr:rowOff>
    </xdr:to>
    <xdr:cxnSp macro="">
      <xdr:nvCxnSpPr>
        <xdr:cNvPr id="162" name="Gerade Verbindung mit Pfeil 161"/>
        <xdr:cNvCxnSpPr>
          <a:endCxn id="130" idx="3"/>
        </xdr:cNvCxnSpPr>
      </xdr:nvCxnSpPr>
      <xdr:spPr>
        <a:xfrm>
          <a:off x="4648200" y="10677525"/>
          <a:ext cx="647700" cy="5143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53</xdr:row>
      <xdr:rowOff>171450</xdr:rowOff>
    </xdr:from>
    <xdr:to>
      <xdr:col>10</xdr:col>
      <xdr:colOff>0</xdr:colOff>
      <xdr:row>54</xdr:row>
      <xdr:rowOff>0</xdr:rowOff>
    </xdr:to>
    <xdr:cxnSp macro="">
      <xdr:nvCxnSpPr>
        <xdr:cNvPr id="166" name="Gerade Verbindung mit Pfeil 165"/>
        <xdr:cNvCxnSpPr>
          <a:endCxn id="131" idx="3"/>
        </xdr:cNvCxnSpPr>
      </xdr:nvCxnSpPr>
      <xdr:spPr>
        <a:xfrm flipV="1">
          <a:off x="4648200" y="11534775"/>
          <a:ext cx="647700" cy="1714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57</xdr:row>
      <xdr:rowOff>0</xdr:rowOff>
    </xdr:from>
    <xdr:to>
      <xdr:col>10</xdr:col>
      <xdr:colOff>0</xdr:colOff>
      <xdr:row>57</xdr:row>
      <xdr:rowOff>171450</xdr:rowOff>
    </xdr:to>
    <xdr:cxnSp macro="">
      <xdr:nvCxnSpPr>
        <xdr:cNvPr id="169" name="Gerade Verbindung mit Pfeil 168"/>
        <xdr:cNvCxnSpPr>
          <a:endCxn id="132" idx="3"/>
        </xdr:cNvCxnSpPr>
      </xdr:nvCxnSpPr>
      <xdr:spPr>
        <a:xfrm>
          <a:off x="4648200" y="12734925"/>
          <a:ext cx="647700" cy="1714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58</xdr:row>
      <xdr:rowOff>171450</xdr:rowOff>
    </xdr:from>
    <xdr:to>
      <xdr:col>10</xdr:col>
      <xdr:colOff>0</xdr:colOff>
      <xdr:row>60</xdr:row>
      <xdr:rowOff>0</xdr:rowOff>
    </xdr:to>
    <xdr:cxnSp macro="">
      <xdr:nvCxnSpPr>
        <xdr:cNvPr id="173" name="Gerade Verbindung mit Pfeil 172"/>
        <xdr:cNvCxnSpPr>
          <a:endCxn id="133" idx="3"/>
        </xdr:cNvCxnSpPr>
      </xdr:nvCxnSpPr>
      <xdr:spPr>
        <a:xfrm flipV="1">
          <a:off x="4648200" y="13249275"/>
          <a:ext cx="647700" cy="5143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63</xdr:row>
      <xdr:rowOff>171450</xdr:rowOff>
    </xdr:from>
    <xdr:to>
      <xdr:col>10</xdr:col>
      <xdr:colOff>0</xdr:colOff>
      <xdr:row>66</xdr:row>
      <xdr:rowOff>1</xdr:rowOff>
    </xdr:to>
    <xdr:cxnSp macro="">
      <xdr:nvCxnSpPr>
        <xdr:cNvPr id="176" name="Gerade Verbindung mit Pfeil 175"/>
        <xdr:cNvCxnSpPr>
          <a:endCxn id="135" idx="3"/>
        </xdr:cNvCxnSpPr>
      </xdr:nvCxnSpPr>
      <xdr:spPr>
        <a:xfrm flipV="1">
          <a:off x="4648200" y="14963775"/>
          <a:ext cx="647700" cy="85725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62</xdr:row>
      <xdr:rowOff>171450</xdr:rowOff>
    </xdr:from>
    <xdr:to>
      <xdr:col>10</xdr:col>
      <xdr:colOff>0</xdr:colOff>
      <xdr:row>63</xdr:row>
      <xdr:rowOff>0</xdr:rowOff>
    </xdr:to>
    <xdr:cxnSp macro="">
      <xdr:nvCxnSpPr>
        <xdr:cNvPr id="179" name="Gerade Verbindung mit Pfeil 178"/>
        <xdr:cNvCxnSpPr>
          <a:endCxn id="134" idx="3"/>
        </xdr:cNvCxnSpPr>
      </xdr:nvCxnSpPr>
      <xdr:spPr>
        <a:xfrm flipV="1">
          <a:off x="4648200" y="14620875"/>
          <a:ext cx="647700" cy="1714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17</xdr:row>
      <xdr:rowOff>0</xdr:rowOff>
    </xdr:from>
    <xdr:to>
      <xdr:col>16</xdr:col>
      <xdr:colOff>0</xdr:colOff>
      <xdr:row>18</xdr:row>
      <xdr:rowOff>0</xdr:rowOff>
    </xdr:to>
    <xdr:sp macro="" textlink="">
      <xdr:nvSpPr>
        <xdr:cNvPr id="191" name="Rechteck 190"/>
        <xdr:cNvSpPr/>
      </xdr:nvSpPr>
      <xdr:spPr>
        <a:xfrm>
          <a:off x="8191500" y="4638675"/>
          <a:ext cx="5715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12</xdr:col>
      <xdr:colOff>0</xdr:colOff>
      <xdr:row>13</xdr:row>
      <xdr:rowOff>0</xdr:rowOff>
    </xdr:from>
    <xdr:to>
      <xdr:col>16</xdr:col>
      <xdr:colOff>0</xdr:colOff>
      <xdr:row>17</xdr:row>
      <xdr:rowOff>171450</xdr:rowOff>
    </xdr:to>
    <xdr:cxnSp macro="">
      <xdr:nvCxnSpPr>
        <xdr:cNvPr id="196" name="Gerade Verbindung mit Pfeil 195"/>
        <xdr:cNvCxnSpPr>
          <a:endCxn id="191" idx="3"/>
        </xdr:cNvCxnSpPr>
      </xdr:nvCxnSpPr>
      <xdr:spPr>
        <a:xfrm>
          <a:off x="6477000" y="3267075"/>
          <a:ext cx="2286000" cy="1543050"/>
        </a:xfrm>
        <a:prstGeom prst="straightConnector1">
          <a:avLst/>
        </a:prstGeom>
        <a:ln w="19050">
          <a:solidFill>
            <a:schemeClr val="accent6">
              <a:lumMod val="75000"/>
            </a:schemeClr>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13</xdr:row>
      <xdr:rowOff>171450</xdr:rowOff>
    </xdr:from>
    <xdr:to>
      <xdr:col>16</xdr:col>
      <xdr:colOff>0</xdr:colOff>
      <xdr:row>18</xdr:row>
      <xdr:rowOff>0</xdr:rowOff>
    </xdr:to>
    <xdr:cxnSp macro="">
      <xdr:nvCxnSpPr>
        <xdr:cNvPr id="197" name="Gerade Verbindung mit Pfeil 196"/>
        <xdr:cNvCxnSpPr>
          <a:endCxn id="203" idx="3"/>
        </xdr:cNvCxnSpPr>
      </xdr:nvCxnSpPr>
      <xdr:spPr>
        <a:xfrm flipV="1">
          <a:off x="6477000" y="3438525"/>
          <a:ext cx="2286000" cy="1543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12</xdr:row>
      <xdr:rowOff>176213</xdr:rowOff>
    </xdr:from>
    <xdr:to>
      <xdr:col>16</xdr:col>
      <xdr:colOff>0</xdr:colOff>
      <xdr:row>13</xdr:row>
      <xdr:rowOff>0</xdr:rowOff>
    </xdr:to>
    <xdr:cxnSp macro="">
      <xdr:nvCxnSpPr>
        <xdr:cNvPr id="198" name="Gerade Verbindung mit Pfeil 197"/>
        <xdr:cNvCxnSpPr>
          <a:endCxn id="204" idx="3"/>
        </xdr:cNvCxnSpPr>
      </xdr:nvCxnSpPr>
      <xdr:spPr>
        <a:xfrm flipV="1">
          <a:off x="6477000" y="3100388"/>
          <a:ext cx="2286000" cy="16668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18</xdr:row>
      <xdr:rowOff>0</xdr:rowOff>
    </xdr:from>
    <xdr:to>
      <xdr:col>16</xdr:col>
      <xdr:colOff>0</xdr:colOff>
      <xdr:row>18</xdr:row>
      <xdr:rowOff>171450</xdr:rowOff>
    </xdr:to>
    <xdr:cxnSp macro="">
      <xdr:nvCxnSpPr>
        <xdr:cNvPr id="199" name="Gerade Verbindung mit Pfeil 198"/>
        <xdr:cNvCxnSpPr>
          <a:endCxn id="205" idx="3"/>
        </xdr:cNvCxnSpPr>
      </xdr:nvCxnSpPr>
      <xdr:spPr>
        <a:xfrm>
          <a:off x="6477000" y="4981575"/>
          <a:ext cx="2286000" cy="171450"/>
        </a:xfrm>
        <a:prstGeom prst="straightConnector1">
          <a:avLst/>
        </a:prstGeom>
        <a:ln w="19050">
          <a:solidFill>
            <a:schemeClr val="accent6">
              <a:lumMod val="75000"/>
            </a:schemeClr>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13</xdr:row>
      <xdr:rowOff>0</xdr:rowOff>
    </xdr:from>
    <xdr:to>
      <xdr:col>16</xdr:col>
      <xdr:colOff>0</xdr:colOff>
      <xdr:row>14</xdr:row>
      <xdr:rowOff>0</xdr:rowOff>
    </xdr:to>
    <xdr:sp macro="" textlink="">
      <xdr:nvSpPr>
        <xdr:cNvPr id="203" name="Rechteck 202"/>
        <xdr:cNvSpPr/>
      </xdr:nvSpPr>
      <xdr:spPr>
        <a:xfrm>
          <a:off x="8191500" y="3267075"/>
          <a:ext cx="5715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15</xdr:col>
      <xdr:colOff>0</xdr:colOff>
      <xdr:row>12</xdr:row>
      <xdr:rowOff>0</xdr:rowOff>
    </xdr:from>
    <xdr:to>
      <xdr:col>16</xdr:col>
      <xdr:colOff>0</xdr:colOff>
      <xdr:row>13</xdr:row>
      <xdr:rowOff>9525</xdr:rowOff>
    </xdr:to>
    <xdr:sp macro="" textlink="">
      <xdr:nvSpPr>
        <xdr:cNvPr id="204" name="Rechteck 203"/>
        <xdr:cNvSpPr/>
      </xdr:nvSpPr>
      <xdr:spPr>
        <a:xfrm>
          <a:off x="8191500" y="2924175"/>
          <a:ext cx="571500" cy="352425"/>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15</xdr:col>
      <xdr:colOff>0</xdr:colOff>
      <xdr:row>18</xdr:row>
      <xdr:rowOff>0</xdr:rowOff>
    </xdr:from>
    <xdr:to>
      <xdr:col>16</xdr:col>
      <xdr:colOff>0</xdr:colOff>
      <xdr:row>19</xdr:row>
      <xdr:rowOff>0</xdr:rowOff>
    </xdr:to>
    <xdr:sp macro="" textlink="">
      <xdr:nvSpPr>
        <xdr:cNvPr id="205" name="Rechteck 204"/>
        <xdr:cNvSpPr/>
      </xdr:nvSpPr>
      <xdr:spPr>
        <a:xfrm>
          <a:off x="8191500" y="4981575"/>
          <a:ext cx="5715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0</xdr:colOff>
      <xdr:row>12</xdr:row>
      <xdr:rowOff>0</xdr:rowOff>
    </xdr:from>
    <xdr:to>
      <xdr:col>5</xdr:col>
      <xdr:colOff>0</xdr:colOff>
      <xdr:row>13</xdr:row>
      <xdr:rowOff>0</xdr:rowOff>
    </xdr:to>
    <xdr:grpSp>
      <xdr:nvGrpSpPr>
        <xdr:cNvPr id="207" name="Gruppieren 206"/>
        <xdr:cNvGrpSpPr/>
      </xdr:nvGrpSpPr>
      <xdr:grpSpPr>
        <a:xfrm>
          <a:off x="962025" y="3686175"/>
          <a:ext cx="1514475" cy="342900"/>
          <a:chOff x="2124075" y="2238375"/>
          <a:chExt cx="647700" cy="342900"/>
        </a:xfrm>
      </xdr:grpSpPr>
      <xdr:sp macro="" textlink="">
        <xdr:nvSpPr>
          <xdr:cNvPr id="208" name="Rechteck 207"/>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09" name="Gerade Verbindung mit Pfeil 208"/>
          <xdr:cNvCxnSpPr>
            <a:stCxn id="208" idx="1"/>
            <a:endCxn id="208"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13</xdr:row>
      <xdr:rowOff>0</xdr:rowOff>
    </xdr:from>
    <xdr:to>
      <xdr:col>5</xdr:col>
      <xdr:colOff>0</xdr:colOff>
      <xdr:row>14</xdr:row>
      <xdr:rowOff>0</xdr:rowOff>
    </xdr:to>
    <xdr:grpSp>
      <xdr:nvGrpSpPr>
        <xdr:cNvPr id="210" name="Gruppieren 209"/>
        <xdr:cNvGrpSpPr/>
      </xdr:nvGrpSpPr>
      <xdr:grpSpPr>
        <a:xfrm>
          <a:off x="962025" y="4029075"/>
          <a:ext cx="1514475" cy="342900"/>
          <a:chOff x="2124075" y="2238375"/>
          <a:chExt cx="647700" cy="342900"/>
        </a:xfrm>
      </xdr:grpSpPr>
      <xdr:sp macro="" textlink="">
        <xdr:nvSpPr>
          <xdr:cNvPr id="211" name="Rechteck 210"/>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12" name="Gerade Verbindung mit Pfeil 211"/>
          <xdr:cNvCxnSpPr>
            <a:stCxn id="211" idx="1"/>
            <a:endCxn id="211"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17</xdr:row>
      <xdr:rowOff>0</xdr:rowOff>
    </xdr:from>
    <xdr:to>
      <xdr:col>5</xdr:col>
      <xdr:colOff>0</xdr:colOff>
      <xdr:row>18</xdr:row>
      <xdr:rowOff>0</xdr:rowOff>
    </xdr:to>
    <xdr:grpSp>
      <xdr:nvGrpSpPr>
        <xdr:cNvPr id="225" name="Gruppieren 224"/>
        <xdr:cNvGrpSpPr/>
      </xdr:nvGrpSpPr>
      <xdr:grpSpPr>
        <a:xfrm>
          <a:off x="962025" y="5400675"/>
          <a:ext cx="1514475" cy="342900"/>
          <a:chOff x="2124075" y="2238375"/>
          <a:chExt cx="647700" cy="342900"/>
        </a:xfrm>
      </xdr:grpSpPr>
      <xdr:sp macro="" textlink="">
        <xdr:nvSpPr>
          <xdr:cNvPr id="226" name="Rechteck 225"/>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27" name="Gerade Verbindung mit Pfeil 226"/>
          <xdr:cNvCxnSpPr>
            <a:stCxn id="226" idx="1"/>
            <a:endCxn id="226"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18</xdr:row>
      <xdr:rowOff>0</xdr:rowOff>
    </xdr:from>
    <xdr:to>
      <xdr:col>5</xdr:col>
      <xdr:colOff>0</xdr:colOff>
      <xdr:row>19</xdr:row>
      <xdr:rowOff>0</xdr:rowOff>
    </xdr:to>
    <xdr:grpSp>
      <xdr:nvGrpSpPr>
        <xdr:cNvPr id="228" name="Gruppieren 227"/>
        <xdr:cNvGrpSpPr/>
      </xdr:nvGrpSpPr>
      <xdr:grpSpPr>
        <a:xfrm>
          <a:off x="962025" y="5743575"/>
          <a:ext cx="1514475" cy="342900"/>
          <a:chOff x="2124075" y="2238375"/>
          <a:chExt cx="647700" cy="342900"/>
        </a:xfrm>
      </xdr:grpSpPr>
      <xdr:sp macro="" textlink="">
        <xdr:nvSpPr>
          <xdr:cNvPr id="229" name="Rechteck 228"/>
          <xdr:cNvSpPr/>
        </xdr:nvSpPr>
        <xdr:spPr>
          <a:xfrm>
            <a:off x="2124075" y="2238375"/>
            <a:ext cx="647700" cy="342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30" name="Gerade Verbindung mit Pfeil 229"/>
          <xdr:cNvCxnSpPr>
            <a:stCxn id="229" idx="1"/>
            <a:endCxn id="229" idx="3"/>
          </xdr:cNvCxnSpPr>
        </xdr:nvCxnSpPr>
        <xdr:spPr>
          <a:xfrm>
            <a:off x="2124075" y="2409825"/>
            <a:ext cx="647700" cy="0"/>
          </a:xfrm>
          <a:prstGeom prst="straightConnector1">
            <a:avLst/>
          </a:prstGeom>
          <a:ln w="190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42</xdr:col>
      <xdr:colOff>43645</xdr:colOff>
      <xdr:row>3</xdr:row>
      <xdr:rowOff>1</xdr:rowOff>
    </xdr:from>
    <xdr:ext cx="1656000" cy="339851"/>
    <xdr:pic>
      <xdr:nvPicPr>
        <xdr:cNvPr id="240" name="Grafik 23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84645" y="581026"/>
          <a:ext cx="1656000" cy="339851"/>
        </a:xfrm>
        <a:prstGeom prst="rect">
          <a:avLst/>
        </a:prstGeom>
      </xdr:spPr>
    </xdr:pic>
    <xdr:clientData/>
  </xdr:oneCellAnchor>
  <xdr:twoCellAnchor>
    <xdr:from>
      <xdr:col>13</xdr:col>
      <xdr:colOff>0</xdr:colOff>
      <xdr:row>21</xdr:row>
      <xdr:rowOff>183931</xdr:rowOff>
    </xdr:from>
    <xdr:to>
      <xdr:col>14</xdr:col>
      <xdr:colOff>0</xdr:colOff>
      <xdr:row>22</xdr:row>
      <xdr:rowOff>0</xdr:rowOff>
    </xdr:to>
    <xdr:cxnSp macro="">
      <xdr:nvCxnSpPr>
        <xdr:cNvPr id="241" name="Gerade Verbindung mit Pfeil 240"/>
        <xdr:cNvCxnSpPr>
          <a:endCxn id="243" idx="3"/>
        </xdr:cNvCxnSpPr>
      </xdr:nvCxnSpPr>
      <xdr:spPr>
        <a:xfrm flipV="1">
          <a:off x="4419600" y="6537106"/>
          <a:ext cx="781050" cy="16849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22</xdr:row>
      <xdr:rowOff>0</xdr:rowOff>
    </xdr:from>
    <xdr:to>
      <xdr:col>14</xdr:col>
      <xdr:colOff>0</xdr:colOff>
      <xdr:row>22</xdr:row>
      <xdr:rowOff>183931</xdr:rowOff>
    </xdr:to>
    <xdr:cxnSp macro="">
      <xdr:nvCxnSpPr>
        <xdr:cNvPr id="242" name="Gerade Verbindung mit Pfeil 241"/>
        <xdr:cNvCxnSpPr>
          <a:endCxn id="244" idx="3"/>
        </xdr:cNvCxnSpPr>
      </xdr:nvCxnSpPr>
      <xdr:spPr>
        <a:xfrm>
          <a:off x="4419600" y="6705600"/>
          <a:ext cx="781050" cy="183931"/>
        </a:xfrm>
        <a:prstGeom prst="straightConnector1">
          <a:avLst/>
        </a:prstGeom>
        <a:ln w="19050">
          <a:solidFill>
            <a:schemeClr val="accent6">
              <a:lumMod val="75000"/>
            </a:schemeClr>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21</xdr:row>
      <xdr:rowOff>13137</xdr:rowOff>
    </xdr:from>
    <xdr:to>
      <xdr:col>14</xdr:col>
      <xdr:colOff>0</xdr:colOff>
      <xdr:row>22</xdr:row>
      <xdr:rowOff>0</xdr:rowOff>
    </xdr:to>
    <xdr:sp macro="" textlink="">
      <xdr:nvSpPr>
        <xdr:cNvPr id="243" name="Rechteck 242"/>
        <xdr:cNvSpPr/>
      </xdr:nvSpPr>
      <xdr:spPr>
        <a:xfrm>
          <a:off x="4419600" y="6366312"/>
          <a:ext cx="781050" cy="339288"/>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13</xdr:col>
      <xdr:colOff>0</xdr:colOff>
      <xdr:row>22</xdr:row>
      <xdr:rowOff>13137</xdr:rowOff>
    </xdr:from>
    <xdr:to>
      <xdr:col>14</xdr:col>
      <xdr:colOff>0</xdr:colOff>
      <xdr:row>23</xdr:row>
      <xdr:rowOff>0</xdr:rowOff>
    </xdr:to>
    <xdr:sp macro="" textlink="">
      <xdr:nvSpPr>
        <xdr:cNvPr id="244" name="Rechteck 243"/>
        <xdr:cNvSpPr/>
      </xdr:nvSpPr>
      <xdr:spPr>
        <a:xfrm>
          <a:off x="4419600" y="6718737"/>
          <a:ext cx="781050" cy="339288"/>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13</xdr:col>
      <xdr:colOff>0</xdr:colOff>
      <xdr:row>38</xdr:row>
      <xdr:rowOff>183931</xdr:rowOff>
    </xdr:from>
    <xdr:to>
      <xdr:col>14</xdr:col>
      <xdr:colOff>0</xdr:colOff>
      <xdr:row>39</xdr:row>
      <xdr:rowOff>0</xdr:rowOff>
    </xdr:to>
    <xdr:cxnSp macro="">
      <xdr:nvCxnSpPr>
        <xdr:cNvPr id="245" name="Gerade Verbindung mit Pfeil 244"/>
        <xdr:cNvCxnSpPr>
          <a:endCxn id="247" idx="3"/>
        </xdr:cNvCxnSpPr>
      </xdr:nvCxnSpPr>
      <xdr:spPr>
        <a:xfrm flipV="1">
          <a:off x="4419600" y="6537106"/>
          <a:ext cx="781050" cy="16849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39</xdr:row>
      <xdr:rowOff>0</xdr:rowOff>
    </xdr:from>
    <xdr:to>
      <xdr:col>14</xdr:col>
      <xdr:colOff>0</xdr:colOff>
      <xdr:row>39</xdr:row>
      <xdr:rowOff>183931</xdr:rowOff>
    </xdr:to>
    <xdr:cxnSp macro="">
      <xdr:nvCxnSpPr>
        <xdr:cNvPr id="246" name="Gerade Verbindung mit Pfeil 245"/>
        <xdr:cNvCxnSpPr>
          <a:endCxn id="248" idx="3"/>
        </xdr:cNvCxnSpPr>
      </xdr:nvCxnSpPr>
      <xdr:spPr>
        <a:xfrm>
          <a:off x="4419600" y="6705600"/>
          <a:ext cx="781050" cy="183931"/>
        </a:xfrm>
        <a:prstGeom prst="straightConnector1">
          <a:avLst/>
        </a:prstGeom>
        <a:ln w="19050">
          <a:solidFill>
            <a:schemeClr val="accent6">
              <a:lumMod val="75000"/>
            </a:schemeClr>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38</xdr:row>
      <xdr:rowOff>13137</xdr:rowOff>
    </xdr:from>
    <xdr:to>
      <xdr:col>14</xdr:col>
      <xdr:colOff>0</xdr:colOff>
      <xdr:row>39</xdr:row>
      <xdr:rowOff>0</xdr:rowOff>
    </xdr:to>
    <xdr:sp macro="" textlink="">
      <xdr:nvSpPr>
        <xdr:cNvPr id="247" name="Rechteck 246"/>
        <xdr:cNvSpPr/>
      </xdr:nvSpPr>
      <xdr:spPr>
        <a:xfrm>
          <a:off x="4419600" y="6366312"/>
          <a:ext cx="781050" cy="339288"/>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13</xdr:col>
      <xdr:colOff>0</xdr:colOff>
      <xdr:row>39</xdr:row>
      <xdr:rowOff>13137</xdr:rowOff>
    </xdr:from>
    <xdr:to>
      <xdr:col>14</xdr:col>
      <xdr:colOff>0</xdr:colOff>
      <xdr:row>40</xdr:row>
      <xdr:rowOff>0</xdr:rowOff>
    </xdr:to>
    <xdr:sp macro="" textlink="">
      <xdr:nvSpPr>
        <xdr:cNvPr id="248" name="Rechteck 247"/>
        <xdr:cNvSpPr/>
      </xdr:nvSpPr>
      <xdr:spPr>
        <a:xfrm>
          <a:off x="4419600" y="6718737"/>
          <a:ext cx="781050" cy="339288"/>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18</xdr:col>
      <xdr:colOff>0</xdr:colOff>
      <xdr:row>65</xdr:row>
      <xdr:rowOff>183931</xdr:rowOff>
    </xdr:from>
    <xdr:to>
      <xdr:col>19</xdr:col>
      <xdr:colOff>0</xdr:colOff>
      <xdr:row>66</xdr:row>
      <xdr:rowOff>0</xdr:rowOff>
    </xdr:to>
    <xdr:cxnSp macro="">
      <xdr:nvCxnSpPr>
        <xdr:cNvPr id="249" name="Gerade Verbindung mit Pfeil 248"/>
        <xdr:cNvCxnSpPr>
          <a:endCxn id="251" idx="3"/>
        </xdr:cNvCxnSpPr>
      </xdr:nvCxnSpPr>
      <xdr:spPr>
        <a:xfrm flipV="1">
          <a:off x="4419600" y="6537106"/>
          <a:ext cx="781050" cy="16849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66</xdr:row>
      <xdr:rowOff>0</xdr:rowOff>
    </xdr:from>
    <xdr:to>
      <xdr:col>19</xdr:col>
      <xdr:colOff>0</xdr:colOff>
      <xdr:row>66</xdr:row>
      <xdr:rowOff>183931</xdr:rowOff>
    </xdr:to>
    <xdr:cxnSp macro="">
      <xdr:nvCxnSpPr>
        <xdr:cNvPr id="250" name="Gerade Verbindung mit Pfeil 249"/>
        <xdr:cNvCxnSpPr>
          <a:endCxn id="252" idx="3"/>
        </xdr:cNvCxnSpPr>
      </xdr:nvCxnSpPr>
      <xdr:spPr>
        <a:xfrm>
          <a:off x="4419600" y="6705600"/>
          <a:ext cx="781050" cy="183931"/>
        </a:xfrm>
        <a:prstGeom prst="straightConnector1">
          <a:avLst/>
        </a:prstGeom>
        <a:ln w="19050">
          <a:solidFill>
            <a:schemeClr val="accent6">
              <a:lumMod val="75000"/>
            </a:schemeClr>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65</xdr:row>
      <xdr:rowOff>13137</xdr:rowOff>
    </xdr:from>
    <xdr:to>
      <xdr:col>19</xdr:col>
      <xdr:colOff>0</xdr:colOff>
      <xdr:row>66</xdr:row>
      <xdr:rowOff>0</xdr:rowOff>
    </xdr:to>
    <xdr:sp macro="" textlink="">
      <xdr:nvSpPr>
        <xdr:cNvPr id="251" name="Rechteck 250"/>
        <xdr:cNvSpPr/>
      </xdr:nvSpPr>
      <xdr:spPr>
        <a:xfrm>
          <a:off x="4419600" y="6366312"/>
          <a:ext cx="781050" cy="339288"/>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18</xdr:col>
      <xdr:colOff>0</xdr:colOff>
      <xdr:row>66</xdr:row>
      <xdr:rowOff>13137</xdr:rowOff>
    </xdr:from>
    <xdr:to>
      <xdr:col>19</xdr:col>
      <xdr:colOff>0</xdr:colOff>
      <xdr:row>67</xdr:row>
      <xdr:rowOff>0</xdr:rowOff>
    </xdr:to>
    <xdr:sp macro="" textlink="">
      <xdr:nvSpPr>
        <xdr:cNvPr id="252" name="Rechteck 251"/>
        <xdr:cNvSpPr/>
      </xdr:nvSpPr>
      <xdr:spPr>
        <a:xfrm>
          <a:off x="4419600" y="6718737"/>
          <a:ext cx="781050" cy="339288"/>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26</xdr:col>
      <xdr:colOff>0</xdr:colOff>
      <xdr:row>65</xdr:row>
      <xdr:rowOff>183931</xdr:rowOff>
    </xdr:from>
    <xdr:to>
      <xdr:col>27</xdr:col>
      <xdr:colOff>0</xdr:colOff>
      <xdr:row>66</xdr:row>
      <xdr:rowOff>0</xdr:rowOff>
    </xdr:to>
    <xdr:cxnSp macro="">
      <xdr:nvCxnSpPr>
        <xdr:cNvPr id="253" name="Gerade Verbindung mit Pfeil 252"/>
        <xdr:cNvCxnSpPr>
          <a:endCxn id="255" idx="3"/>
        </xdr:cNvCxnSpPr>
      </xdr:nvCxnSpPr>
      <xdr:spPr>
        <a:xfrm flipV="1">
          <a:off x="4419600" y="6537106"/>
          <a:ext cx="781050" cy="16849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66</xdr:row>
      <xdr:rowOff>0</xdr:rowOff>
    </xdr:from>
    <xdr:to>
      <xdr:col>27</xdr:col>
      <xdr:colOff>0</xdr:colOff>
      <xdr:row>66</xdr:row>
      <xdr:rowOff>183931</xdr:rowOff>
    </xdr:to>
    <xdr:cxnSp macro="">
      <xdr:nvCxnSpPr>
        <xdr:cNvPr id="254" name="Gerade Verbindung mit Pfeil 253"/>
        <xdr:cNvCxnSpPr>
          <a:endCxn id="256" idx="3"/>
        </xdr:cNvCxnSpPr>
      </xdr:nvCxnSpPr>
      <xdr:spPr>
        <a:xfrm>
          <a:off x="4419600" y="6705600"/>
          <a:ext cx="781050" cy="183931"/>
        </a:xfrm>
        <a:prstGeom prst="straightConnector1">
          <a:avLst/>
        </a:prstGeom>
        <a:ln w="19050">
          <a:solidFill>
            <a:schemeClr val="accent6">
              <a:lumMod val="75000"/>
            </a:schemeClr>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65</xdr:row>
      <xdr:rowOff>13137</xdr:rowOff>
    </xdr:from>
    <xdr:to>
      <xdr:col>27</xdr:col>
      <xdr:colOff>0</xdr:colOff>
      <xdr:row>66</xdr:row>
      <xdr:rowOff>0</xdr:rowOff>
    </xdr:to>
    <xdr:sp macro="" textlink="">
      <xdr:nvSpPr>
        <xdr:cNvPr id="255" name="Rechteck 254"/>
        <xdr:cNvSpPr/>
      </xdr:nvSpPr>
      <xdr:spPr>
        <a:xfrm>
          <a:off x="4419600" y="6366312"/>
          <a:ext cx="781050" cy="339288"/>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26</xdr:col>
      <xdr:colOff>0</xdr:colOff>
      <xdr:row>66</xdr:row>
      <xdr:rowOff>13137</xdr:rowOff>
    </xdr:from>
    <xdr:to>
      <xdr:col>27</xdr:col>
      <xdr:colOff>0</xdr:colOff>
      <xdr:row>67</xdr:row>
      <xdr:rowOff>0</xdr:rowOff>
    </xdr:to>
    <xdr:sp macro="" textlink="">
      <xdr:nvSpPr>
        <xdr:cNvPr id="256" name="Rechteck 255"/>
        <xdr:cNvSpPr/>
      </xdr:nvSpPr>
      <xdr:spPr>
        <a:xfrm>
          <a:off x="4419600" y="6718737"/>
          <a:ext cx="781050" cy="339288"/>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xdr:row>
          <xdr:rowOff>0</xdr:rowOff>
        </xdr:from>
        <xdr:to>
          <xdr:col>16</xdr:col>
          <xdr:colOff>0</xdr:colOff>
          <xdr:row>1</xdr:row>
          <xdr:rowOff>190500</xdr:rowOff>
        </xdr:to>
        <xdr:sp macro="" textlink="">
          <xdr:nvSpPr>
            <xdr:cNvPr id="5121" name="Scroll Bar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xdr:row>
          <xdr:rowOff>0</xdr:rowOff>
        </xdr:from>
        <xdr:to>
          <xdr:col>16</xdr:col>
          <xdr:colOff>0</xdr:colOff>
          <xdr:row>3</xdr:row>
          <xdr:rowOff>190500</xdr:rowOff>
        </xdr:to>
        <xdr:sp macro="" textlink="">
          <xdr:nvSpPr>
            <xdr:cNvPr id="5122" name="Scroll Bar 2" hidden="1">
              <a:extLst>
                <a:ext uri="{63B3BB69-23CF-44E3-9099-C40C66FF867C}">
                  <a14:compatExt spid="_x0000_s5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xdr:row>
          <xdr:rowOff>0</xdr:rowOff>
        </xdr:from>
        <xdr:to>
          <xdr:col>16</xdr:col>
          <xdr:colOff>0</xdr:colOff>
          <xdr:row>5</xdr:row>
          <xdr:rowOff>190500</xdr:rowOff>
        </xdr:to>
        <xdr:sp macro="" textlink="">
          <xdr:nvSpPr>
            <xdr:cNvPr id="5123" name="Scroll Bar 3" hidden="1">
              <a:extLst>
                <a:ext uri="{63B3BB69-23CF-44E3-9099-C40C66FF867C}">
                  <a14:compatExt spid="_x0000_s5123"/>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2.vml"/><Relationship Id="rId1" Type="http://schemas.openxmlformats.org/officeDocument/2006/relationships/drawing" Target="../drawings/drawing9.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image" Target="../media/image3.png"/></Relationships>
</file>

<file path=xl/worksheets/_rels/sheet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autoPageBreaks="0"/>
  </sheetPr>
  <dimension ref="A1:H94"/>
  <sheetViews>
    <sheetView showGridLines="0" tabSelected="1" zoomScaleNormal="100" zoomScaleSheetLayoutView="100" workbookViewId="0">
      <pane ySplit="2" topLeftCell="A3" activePane="bottomLeft" state="frozen"/>
      <selection pane="bottomLeft"/>
    </sheetView>
  </sheetViews>
  <sheetFormatPr baseColWidth="10" defaultRowHeight="14.25" x14ac:dyDescent="0.25"/>
  <cols>
    <col min="1" max="1" width="8.7109375" style="299" customWidth="1"/>
    <col min="2" max="2" width="89.7109375" style="302" customWidth="1"/>
    <col min="3" max="3" width="8.7109375" style="299" customWidth="1"/>
    <col min="4" max="8" width="11.42578125" style="302"/>
    <col min="9" max="16384" width="11.42578125" style="301"/>
  </cols>
  <sheetData>
    <row r="1" spans="1:8" s="318" customFormat="1" x14ac:dyDescent="0.25">
      <c r="A1" s="279"/>
      <c r="B1" s="317"/>
      <c r="C1" s="279"/>
      <c r="D1" s="317"/>
      <c r="E1" s="317"/>
      <c r="F1" s="317"/>
      <c r="G1" s="317"/>
      <c r="H1" s="317"/>
    </row>
    <row r="2" spans="1:8" ht="27" customHeight="1" x14ac:dyDescent="0.25">
      <c r="A2" s="295"/>
      <c r="B2" s="300" t="s">
        <v>227</v>
      </c>
      <c r="C2" s="295"/>
      <c r="D2" s="300"/>
      <c r="E2" s="300"/>
      <c r="F2" s="300"/>
      <c r="G2" s="300"/>
      <c r="H2" s="300"/>
    </row>
    <row r="3" spans="1:8" ht="27" customHeight="1" x14ac:dyDescent="0.25">
      <c r="A3" s="279"/>
      <c r="C3" s="279"/>
    </row>
    <row r="4" spans="1:8" s="306" customFormat="1" ht="25.5" x14ac:dyDescent="0.25">
      <c r="A4" s="296"/>
      <c r="B4" s="305" t="s">
        <v>187</v>
      </c>
      <c r="C4" s="296"/>
      <c r="D4" s="305"/>
      <c r="E4" s="305"/>
      <c r="F4" s="305"/>
      <c r="G4" s="305"/>
      <c r="H4" s="305"/>
    </row>
    <row r="5" spans="1:8" ht="28.5" x14ac:dyDescent="0.25">
      <c r="B5" s="302" t="s">
        <v>236</v>
      </c>
    </row>
    <row r="6" spans="1:8" ht="15.75" x14ac:dyDescent="0.25">
      <c r="A6" s="297"/>
      <c r="B6" s="302" t="s">
        <v>190</v>
      </c>
      <c r="C6" s="297"/>
    </row>
    <row r="7" spans="1:8" ht="28.5" x14ac:dyDescent="0.25">
      <c r="B7" s="302" t="s">
        <v>237</v>
      </c>
    </row>
    <row r="8" spans="1:8" x14ac:dyDescent="0.25">
      <c r="B8" s="302" t="s">
        <v>238</v>
      </c>
    </row>
    <row r="9" spans="1:8" ht="28.5" x14ac:dyDescent="0.25">
      <c r="A9" s="298"/>
      <c r="B9" s="302" t="s">
        <v>226</v>
      </c>
      <c r="C9" s="298"/>
    </row>
    <row r="11" spans="1:8" s="306" customFormat="1" ht="18" x14ac:dyDescent="0.25">
      <c r="A11" s="299"/>
      <c r="B11" s="305" t="s">
        <v>197</v>
      </c>
      <c r="C11" s="299"/>
      <c r="D11" s="305"/>
      <c r="E11" s="305"/>
      <c r="F11" s="305"/>
      <c r="G11" s="305"/>
      <c r="H11" s="305"/>
    </row>
    <row r="12" spans="1:8" ht="71.25" x14ac:dyDescent="0.25">
      <c r="B12" s="302" t="s">
        <v>228</v>
      </c>
    </row>
    <row r="13" spans="1:8" x14ac:dyDescent="0.25">
      <c r="B13" s="301"/>
    </row>
    <row r="14" spans="1:8" x14ac:dyDescent="0.25">
      <c r="B14" s="302" t="s">
        <v>239</v>
      </c>
    </row>
    <row r="15" spans="1:8" x14ac:dyDescent="0.25">
      <c r="B15" s="302" t="s">
        <v>199</v>
      </c>
    </row>
    <row r="16" spans="1:8" x14ac:dyDescent="0.25">
      <c r="B16" s="302" t="s">
        <v>198</v>
      </c>
    </row>
    <row r="17" spans="1:8" x14ac:dyDescent="0.25">
      <c r="B17" s="302" t="s">
        <v>200</v>
      </c>
    </row>
    <row r="19" spans="1:8" s="306" customFormat="1" ht="18" x14ac:dyDescent="0.25">
      <c r="A19" s="299"/>
      <c r="B19" s="305" t="s">
        <v>188</v>
      </c>
      <c r="C19" s="299"/>
      <c r="D19" s="305"/>
      <c r="E19" s="305"/>
      <c r="F19" s="305"/>
      <c r="G19" s="305"/>
      <c r="H19" s="305"/>
    </row>
    <row r="20" spans="1:8" ht="28.5" x14ac:dyDescent="0.25">
      <c r="B20" s="302" t="s">
        <v>251</v>
      </c>
    </row>
    <row r="21" spans="1:8" ht="15" x14ac:dyDescent="0.25">
      <c r="B21" s="303" t="s">
        <v>189</v>
      </c>
    </row>
    <row r="22" spans="1:8" ht="42.75" x14ac:dyDescent="0.25">
      <c r="B22" s="302" t="s">
        <v>250</v>
      </c>
    </row>
    <row r="23" spans="1:8" ht="15" x14ac:dyDescent="0.25">
      <c r="B23" s="303" t="s">
        <v>201</v>
      </c>
    </row>
    <row r="24" spans="1:8" ht="57" x14ac:dyDescent="0.25">
      <c r="B24" s="302" t="s">
        <v>249</v>
      </c>
    </row>
    <row r="25" spans="1:8" x14ac:dyDescent="0.25">
      <c r="B25" s="302" t="s">
        <v>240</v>
      </c>
    </row>
    <row r="26" spans="1:8" x14ac:dyDescent="0.25">
      <c r="B26" s="304" t="s">
        <v>193</v>
      </c>
    </row>
    <row r="27" spans="1:8" x14ac:dyDescent="0.25">
      <c r="B27" s="304" t="s">
        <v>192</v>
      </c>
    </row>
    <row r="28" spans="1:8" x14ac:dyDescent="0.25">
      <c r="B28" s="304" t="s">
        <v>191</v>
      </c>
    </row>
    <row r="29" spans="1:8" x14ac:dyDescent="0.25">
      <c r="B29" s="304" t="s">
        <v>194</v>
      </c>
    </row>
    <row r="31" spans="1:8" x14ac:dyDescent="0.25">
      <c r="B31" s="302" t="s">
        <v>195</v>
      </c>
    </row>
    <row r="32" spans="1:8" x14ac:dyDescent="0.25">
      <c r="B32" s="302" t="s">
        <v>196</v>
      </c>
    </row>
    <row r="34" spans="1:8" ht="15" x14ac:dyDescent="0.25">
      <c r="B34" s="303" t="s">
        <v>202</v>
      </c>
    </row>
    <row r="35" spans="1:8" ht="42.75" x14ac:dyDescent="0.25">
      <c r="B35" s="302" t="s">
        <v>203</v>
      </c>
    </row>
    <row r="37" spans="1:8" s="306" customFormat="1" ht="18" x14ac:dyDescent="0.25">
      <c r="A37" s="299"/>
      <c r="B37" s="305" t="s">
        <v>223</v>
      </c>
      <c r="C37" s="299"/>
      <c r="D37" s="305"/>
      <c r="E37" s="305"/>
      <c r="F37" s="305"/>
      <c r="G37" s="305"/>
      <c r="H37" s="305"/>
    </row>
    <row r="39" spans="1:8" ht="15" x14ac:dyDescent="0.25">
      <c r="B39" s="303" t="s">
        <v>209</v>
      </c>
    </row>
    <row r="41" spans="1:8" ht="15" x14ac:dyDescent="0.25">
      <c r="B41" s="303" t="s">
        <v>204</v>
      </c>
    </row>
    <row r="42" spans="1:8" ht="85.5" x14ac:dyDescent="0.25">
      <c r="B42" s="307" t="s">
        <v>241</v>
      </c>
    </row>
    <row r="43" spans="1:8" ht="15" x14ac:dyDescent="0.25">
      <c r="B43" s="303" t="s">
        <v>205</v>
      </c>
    </row>
    <row r="44" spans="1:8" ht="71.25" x14ac:dyDescent="0.25">
      <c r="B44" s="307" t="s">
        <v>242</v>
      </c>
    </row>
    <row r="45" spans="1:8" ht="15" x14ac:dyDescent="0.25">
      <c r="B45" s="303" t="s">
        <v>206</v>
      </c>
    </row>
    <row r="46" spans="1:8" ht="42.75" x14ac:dyDescent="0.25">
      <c r="B46" s="307" t="s">
        <v>243</v>
      </c>
    </row>
    <row r="47" spans="1:8" ht="15" x14ac:dyDescent="0.25">
      <c r="B47" s="303" t="s">
        <v>207</v>
      </c>
    </row>
    <row r="48" spans="1:8" ht="42.75" x14ac:dyDescent="0.25">
      <c r="B48" s="307" t="s">
        <v>244</v>
      </c>
    </row>
    <row r="49" spans="2:2" ht="15" x14ac:dyDescent="0.25">
      <c r="B49" s="303" t="s">
        <v>208</v>
      </c>
    </row>
    <row r="50" spans="2:2" ht="42.75" x14ac:dyDescent="0.25">
      <c r="B50" s="307" t="s">
        <v>245</v>
      </c>
    </row>
    <row r="52" spans="2:2" ht="15" x14ac:dyDescent="0.25">
      <c r="B52" s="303" t="s">
        <v>210</v>
      </c>
    </row>
    <row r="54" spans="2:2" ht="15" x14ac:dyDescent="0.25">
      <c r="B54" s="303" t="s">
        <v>211</v>
      </c>
    </row>
    <row r="55" spans="2:2" ht="28.5" x14ac:dyDescent="0.25">
      <c r="B55" s="307" t="s">
        <v>216</v>
      </c>
    </row>
    <row r="56" spans="2:2" x14ac:dyDescent="0.25">
      <c r="B56" s="308" t="s">
        <v>212</v>
      </c>
    </row>
    <row r="57" spans="2:2" x14ac:dyDescent="0.25">
      <c r="B57" s="308" t="s">
        <v>213</v>
      </c>
    </row>
    <row r="58" spans="2:2" x14ac:dyDescent="0.25">
      <c r="B58" s="308" t="s">
        <v>214</v>
      </c>
    </row>
    <row r="59" spans="2:2" x14ac:dyDescent="0.25">
      <c r="B59" s="308" t="s">
        <v>215</v>
      </c>
    </row>
    <row r="60" spans="2:2" x14ac:dyDescent="0.25">
      <c r="B60" s="301"/>
    </row>
    <row r="61" spans="2:2" ht="15" x14ac:dyDescent="0.25">
      <c r="B61" s="303" t="s">
        <v>217</v>
      </c>
    </row>
    <row r="62" spans="2:2" ht="28.5" x14ac:dyDescent="0.25">
      <c r="B62" s="307" t="s">
        <v>246</v>
      </c>
    </row>
    <row r="63" spans="2:2" ht="28.5" x14ac:dyDescent="0.25">
      <c r="B63" s="307" t="s">
        <v>218</v>
      </c>
    </row>
    <row r="64" spans="2:2" x14ac:dyDescent="0.25">
      <c r="B64" s="313" t="s">
        <v>219</v>
      </c>
    </row>
    <row r="65" spans="2:2" ht="28.5" x14ac:dyDescent="0.25">
      <c r="B65" s="314" t="s">
        <v>220</v>
      </c>
    </row>
    <row r="66" spans="2:2" ht="28.5" x14ac:dyDescent="0.25">
      <c r="B66" s="314" t="s">
        <v>229</v>
      </c>
    </row>
    <row r="67" spans="2:2" x14ac:dyDescent="0.25">
      <c r="B67" s="313" t="s">
        <v>221</v>
      </c>
    </row>
    <row r="68" spans="2:2" ht="28.5" x14ac:dyDescent="0.25">
      <c r="B68" s="314" t="s">
        <v>222</v>
      </c>
    </row>
    <row r="70" spans="2:2" ht="15" x14ac:dyDescent="0.25">
      <c r="B70" s="303" t="s">
        <v>224</v>
      </c>
    </row>
    <row r="71" spans="2:2" ht="42.75" x14ac:dyDescent="0.25">
      <c r="B71" s="307" t="s">
        <v>247</v>
      </c>
    </row>
    <row r="72" spans="2:2" ht="15" x14ac:dyDescent="0.25">
      <c r="B72" s="303" t="s">
        <v>225</v>
      </c>
    </row>
    <row r="73" spans="2:2" ht="57" x14ac:dyDescent="0.25">
      <c r="B73" s="307" t="s">
        <v>248</v>
      </c>
    </row>
    <row r="79" spans="2:2" x14ac:dyDescent="0.25">
      <c r="B79" s="302" t="s">
        <v>252</v>
      </c>
    </row>
    <row r="81" spans="1:8" x14ac:dyDescent="0.25">
      <c r="B81" s="302" t="s">
        <v>230</v>
      </c>
    </row>
    <row r="82" spans="1:8" x14ac:dyDescent="0.25">
      <c r="B82" s="316" t="s">
        <v>231</v>
      </c>
    </row>
    <row r="83" spans="1:8" x14ac:dyDescent="0.25">
      <c r="B83" s="302" t="s">
        <v>232</v>
      </c>
    </row>
    <row r="88" spans="1:8" ht="18" x14ac:dyDescent="0.25">
      <c r="B88" s="305" t="s">
        <v>233</v>
      </c>
    </row>
    <row r="89" spans="1:8" ht="72" x14ac:dyDescent="0.25">
      <c r="B89" s="319" t="s">
        <v>234</v>
      </c>
    </row>
    <row r="94" spans="1:8" s="318" customFormat="1" x14ac:dyDescent="0.25">
      <c r="A94" s="299"/>
      <c r="B94" s="317"/>
      <c r="C94" s="299"/>
      <c r="D94" s="317"/>
      <c r="E94" s="317"/>
      <c r="F94" s="317"/>
      <c r="G94" s="317"/>
      <c r="H94" s="317"/>
    </row>
  </sheetData>
  <sheetProtection sheet="1" objects="1" scenarios="1"/>
  <pageMargins left="0.74803149606299213" right="0.31496062992125984" top="0.39370078740157483" bottom="0.39370078740157483" header="0.31496062992125984" footer="0.31496062992125984"/>
  <pageSetup paperSize="9" orientation="portrait" horizontalDpi="4294967293" r:id="rId1"/>
  <rowBreaks count="2" manualBreakCount="2">
    <brk id="36" min="1" max="1" man="1"/>
    <brk id="66" min="1" max="1"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dimension ref="A1:AR35"/>
  <sheetViews>
    <sheetView showGridLines="0" workbookViewId="0">
      <selection activeCell="H23" sqref="H23"/>
    </sheetView>
  </sheetViews>
  <sheetFormatPr baseColWidth="10" defaultColWidth="3.7109375" defaultRowHeight="19.5" customHeight="1" x14ac:dyDescent="0.25"/>
  <cols>
    <col min="1" max="3" width="3.7109375" style="15" customWidth="1"/>
    <col min="4" max="4" width="3.7109375" style="15" hidden="1" customWidth="1"/>
    <col min="5" max="5" width="7.7109375" style="16" customWidth="1"/>
    <col min="6" max="6" width="3.7109375" style="15" customWidth="1"/>
    <col min="7" max="7" width="2.7109375" style="15" customWidth="1"/>
    <col min="8" max="9" width="3.7109375" style="15" customWidth="1"/>
    <col min="10" max="10" width="2.7109375" style="15" customWidth="1"/>
    <col min="11" max="12" width="3.7109375" style="15" customWidth="1"/>
    <col min="13" max="13" width="2.7109375" style="15" customWidth="1"/>
    <col min="14" max="15" width="3.7109375" style="15" customWidth="1"/>
    <col min="16" max="16" width="2.7109375" style="15" customWidth="1"/>
    <col min="17" max="18" width="3.7109375" style="15" customWidth="1"/>
    <col min="19" max="19" width="2.7109375" style="15" customWidth="1"/>
    <col min="20" max="21" width="3.7109375" style="15" customWidth="1"/>
    <col min="22" max="22" width="2.7109375" style="15" customWidth="1"/>
    <col min="23" max="24" width="3.7109375" style="15" customWidth="1"/>
    <col min="25" max="25" width="2.7109375" style="15" customWidth="1"/>
    <col min="26" max="27" width="3.7109375" style="15" customWidth="1"/>
    <col min="28" max="28" width="2.7109375" style="15" customWidth="1"/>
    <col min="29" max="30" width="3.7109375" style="15" customWidth="1"/>
    <col min="31" max="31" width="2.7109375" style="15" customWidth="1"/>
    <col min="32" max="33" width="3.7109375" style="15" customWidth="1"/>
    <col min="34" max="34" width="2.7109375" style="15" customWidth="1"/>
    <col min="35" max="36" width="3.7109375" style="15" customWidth="1"/>
    <col min="37" max="37" width="2.7109375" style="15" customWidth="1"/>
    <col min="38" max="39" width="3.7109375" style="15" customWidth="1"/>
    <col min="40" max="40" width="2.7109375" style="15" customWidth="1"/>
    <col min="41" max="42" width="3.7109375" style="15" customWidth="1"/>
    <col min="43" max="43" width="2.7109375" style="15" customWidth="1"/>
    <col min="44" max="256" width="3.7109375" style="15"/>
    <col min="257" max="259" width="3.7109375" style="15" customWidth="1"/>
    <col min="260" max="260" width="0" style="15" hidden="1" customWidth="1"/>
    <col min="261" max="261" width="7.7109375" style="15" customWidth="1"/>
    <col min="262" max="262" width="3.7109375" style="15" customWidth="1"/>
    <col min="263" max="263" width="2.7109375" style="15" customWidth="1"/>
    <col min="264" max="265" width="3.7109375" style="15" customWidth="1"/>
    <col min="266" max="266" width="2.7109375" style="15" customWidth="1"/>
    <col min="267" max="268" width="3.7109375" style="15" customWidth="1"/>
    <col min="269" max="269" width="2.7109375" style="15" customWidth="1"/>
    <col min="270" max="271" width="3.7109375" style="15" customWidth="1"/>
    <col min="272" max="272" width="2.7109375" style="15" customWidth="1"/>
    <col min="273" max="274" width="3.7109375" style="15" customWidth="1"/>
    <col min="275" max="275" width="2.7109375" style="15" customWidth="1"/>
    <col min="276" max="277" width="3.7109375" style="15" customWidth="1"/>
    <col min="278" max="278" width="2.7109375" style="15" customWidth="1"/>
    <col min="279" max="280" width="3.7109375" style="15" customWidth="1"/>
    <col min="281" max="281" width="2.7109375" style="15" customWidth="1"/>
    <col min="282" max="283" width="3.7109375" style="15" customWidth="1"/>
    <col min="284" max="284" width="2.7109375" style="15" customWidth="1"/>
    <col min="285" max="286" width="3.7109375" style="15" customWidth="1"/>
    <col min="287" max="287" width="2.7109375" style="15" customWidth="1"/>
    <col min="288" max="289" width="3.7109375" style="15" customWidth="1"/>
    <col min="290" max="290" width="2.7109375" style="15" customWidth="1"/>
    <col min="291" max="292" width="3.7109375" style="15" customWidth="1"/>
    <col min="293" max="293" width="2.7109375" style="15" customWidth="1"/>
    <col min="294" max="295" width="3.7109375" style="15" customWidth="1"/>
    <col min="296" max="296" width="2.7109375" style="15" customWidth="1"/>
    <col min="297" max="298" width="3.7109375" style="15" customWidth="1"/>
    <col min="299" max="299" width="2.7109375" style="15" customWidth="1"/>
    <col min="300" max="512" width="3.7109375" style="15"/>
    <col min="513" max="515" width="3.7109375" style="15" customWidth="1"/>
    <col min="516" max="516" width="0" style="15" hidden="1" customWidth="1"/>
    <col min="517" max="517" width="7.7109375" style="15" customWidth="1"/>
    <col min="518" max="518" width="3.7109375" style="15" customWidth="1"/>
    <col min="519" max="519" width="2.7109375" style="15" customWidth="1"/>
    <col min="520" max="521" width="3.7109375" style="15" customWidth="1"/>
    <col min="522" max="522" width="2.7109375" style="15" customWidth="1"/>
    <col min="523" max="524" width="3.7109375" style="15" customWidth="1"/>
    <col min="525" max="525" width="2.7109375" style="15" customWidth="1"/>
    <col min="526" max="527" width="3.7109375" style="15" customWidth="1"/>
    <col min="528" max="528" width="2.7109375" style="15" customWidth="1"/>
    <col min="529" max="530" width="3.7109375" style="15" customWidth="1"/>
    <col min="531" max="531" width="2.7109375" style="15" customWidth="1"/>
    <col min="532" max="533" width="3.7109375" style="15" customWidth="1"/>
    <col min="534" max="534" width="2.7109375" style="15" customWidth="1"/>
    <col min="535" max="536" width="3.7109375" style="15" customWidth="1"/>
    <col min="537" max="537" width="2.7109375" style="15" customWidth="1"/>
    <col min="538" max="539" width="3.7109375" style="15" customWidth="1"/>
    <col min="540" max="540" width="2.7109375" style="15" customWidth="1"/>
    <col min="541" max="542" width="3.7109375" style="15" customWidth="1"/>
    <col min="543" max="543" width="2.7109375" style="15" customWidth="1"/>
    <col min="544" max="545" width="3.7109375" style="15" customWidth="1"/>
    <col min="546" max="546" width="2.7109375" style="15" customWidth="1"/>
    <col min="547" max="548" width="3.7109375" style="15" customWidth="1"/>
    <col min="549" max="549" width="2.7109375" style="15" customWidth="1"/>
    <col min="550" max="551" width="3.7109375" style="15" customWidth="1"/>
    <col min="552" max="552" width="2.7109375" style="15" customWidth="1"/>
    <col min="553" max="554" width="3.7109375" style="15" customWidth="1"/>
    <col min="555" max="555" width="2.7109375" style="15" customWidth="1"/>
    <col min="556" max="768" width="3.7109375" style="15"/>
    <col min="769" max="771" width="3.7109375" style="15" customWidth="1"/>
    <col min="772" max="772" width="0" style="15" hidden="1" customWidth="1"/>
    <col min="773" max="773" width="7.7109375" style="15" customWidth="1"/>
    <col min="774" max="774" width="3.7109375" style="15" customWidth="1"/>
    <col min="775" max="775" width="2.7109375" style="15" customWidth="1"/>
    <col min="776" max="777" width="3.7109375" style="15" customWidth="1"/>
    <col min="778" max="778" width="2.7109375" style="15" customWidth="1"/>
    <col min="779" max="780" width="3.7109375" style="15" customWidth="1"/>
    <col min="781" max="781" width="2.7109375" style="15" customWidth="1"/>
    <col min="782" max="783" width="3.7109375" style="15" customWidth="1"/>
    <col min="784" max="784" width="2.7109375" style="15" customWidth="1"/>
    <col min="785" max="786" width="3.7109375" style="15" customWidth="1"/>
    <col min="787" max="787" width="2.7109375" style="15" customWidth="1"/>
    <col min="788" max="789" width="3.7109375" style="15" customWidth="1"/>
    <col min="790" max="790" width="2.7109375" style="15" customWidth="1"/>
    <col min="791" max="792" width="3.7109375" style="15" customWidth="1"/>
    <col min="793" max="793" width="2.7109375" style="15" customWidth="1"/>
    <col min="794" max="795" width="3.7109375" style="15" customWidth="1"/>
    <col min="796" max="796" width="2.7109375" style="15" customWidth="1"/>
    <col min="797" max="798" width="3.7109375" style="15" customWidth="1"/>
    <col min="799" max="799" width="2.7109375" style="15" customWidth="1"/>
    <col min="800" max="801" width="3.7109375" style="15" customWidth="1"/>
    <col min="802" max="802" width="2.7109375" style="15" customWidth="1"/>
    <col min="803" max="804" width="3.7109375" style="15" customWidth="1"/>
    <col min="805" max="805" width="2.7109375" style="15" customWidth="1"/>
    <col min="806" max="807" width="3.7109375" style="15" customWidth="1"/>
    <col min="808" max="808" width="2.7109375" style="15" customWidth="1"/>
    <col min="809" max="810" width="3.7109375" style="15" customWidth="1"/>
    <col min="811" max="811" width="2.7109375" style="15" customWidth="1"/>
    <col min="812" max="1024" width="3.7109375" style="15"/>
    <col min="1025" max="1027" width="3.7109375" style="15" customWidth="1"/>
    <col min="1028" max="1028" width="0" style="15" hidden="1" customWidth="1"/>
    <col min="1029" max="1029" width="7.7109375" style="15" customWidth="1"/>
    <col min="1030" max="1030" width="3.7109375" style="15" customWidth="1"/>
    <col min="1031" max="1031" width="2.7109375" style="15" customWidth="1"/>
    <col min="1032" max="1033" width="3.7109375" style="15" customWidth="1"/>
    <col min="1034" max="1034" width="2.7109375" style="15" customWidth="1"/>
    <col min="1035" max="1036" width="3.7109375" style="15" customWidth="1"/>
    <col min="1037" max="1037" width="2.7109375" style="15" customWidth="1"/>
    <col min="1038" max="1039" width="3.7109375" style="15" customWidth="1"/>
    <col min="1040" max="1040" width="2.7109375" style="15" customWidth="1"/>
    <col min="1041" max="1042" width="3.7109375" style="15" customWidth="1"/>
    <col min="1043" max="1043" width="2.7109375" style="15" customWidth="1"/>
    <col min="1044" max="1045" width="3.7109375" style="15" customWidth="1"/>
    <col min="1046" max="1046" width="2.7109375" style="15" customWidth="1"/>
    <col min="1047" max="1048" width="3.7109375" style="15" customWidth="1"/>
    <col min="1049" max="1049" width="2.7109375" style="15" customWidth="1"/>
    <col min="1050" max="1051" width="3.7109375" style="15" customWidth="1"/>
    <col min="1052" max="1052" width="2.7109375" style="15" customWidth="1"/>
    <col min="1053" max="1054" width="3.7109375" style="15" customWidth="1"/>
    <col min="1055" max="1055" width="2.7109375" style="15" customWidth="1"/>
    <col min="1056" max="1057" width="3.7109375" style="15" customWidth="1"/>
    <col min="1058" max="1058" width="2.7109375" style="15" customWidth="1"/>
    <col min="1059" max="1060" width="3.7109375" style="15" customWidth="1"/>
    <col min="1061" max="1061" width="2.7109375" style="15" customWidth="1"/>
    <col min="1062" max="1063" width="3.7109375" style="15" customWidth="1"/>
    <col min="1064" max="1064" width="2.7109375" style="15" customWidth="1"/>
    <col min="1065" max="1066" width="3.7109375" style="15" customWidth="1"/>
    <col min="1067" max="1067" width="2.7109375" style="15" customWidth="1"/>
    <col min="1068" max="1280" width="3.7109375" style="15"/>
    <col min="1281" max="1283" width="3.7109375" style="15" customWidth="1"/>
    <col min="1284" max="1284" width="0" style="15" hidden="1" customWidth="1"/>
    <col min="1285" max="1285" width="7.7109375" style="15" customWidth="1"/>
    <col min="1286" max="1286" width="3.7109375" style="15" customWidth="1"/>
    <col min="1287" max="1287" width="2.7109375" style="15" customWidth="1"/>
    <col min="1288" max="1289" width="3.7109375" style="15" customWidth="1"/>
    <col min="1290" max="1290" width="2.7109375" style="15" customWidth="1"/>
    <col min="1291" max="1292" width="3.7109375" style="15" customWidth="1"/>
    <col min="1293" max="1293" width="2.7109375" style="15" customWidth="1"/>
    <col min="1294" max="1295" width="3.7109375" style="15" customWidth="1"/>
    <col min="1296" max="1296" width="2.7109375" style="15" customWidth="1"/>
    <col min="1297" max="1298" width="3.7109375" style="15" customWidth="1"/>
    <col min="1299" max="1299" width="2.7109375" style="15" customWidth="1"/>
    <col min="1300" max="1301" width="3.7109375" style="15" customWidth="1"/>
    <col min="1302" max="1302" width="2.7109375" style="15" customWidth="1"/>
    <col min="1303" max="1304" width="3.7109375" style="15" customWidth="1"/>
    <col min="1305" max="1305" width="2.7109375" style="15" customWidth="1"/>
    <col min="1306" max="1307" width="3.7109375" style="15" customWidth="1"/>
    <col min="1308" max="1308" width="2.7109375" style="15" customWidth="1"/>
    <col min="1309" max="1310" width="3.7109375" style="15" customWidth="1"/>
    <col min="1311" max="1311" width="2.7109375" style="15" customWidth="1"/>
    <col min="1312" max="1313" width="3.7109375" style="15" customWidth="1"/>
    <col min="1314" max="1314" width="2.7109375" style="15" customWidth="1"/>
    <col min="1315" max="1316" width="3.7109375" style="15" customWidth="1"/>
    <col min="1317" max="1317" width="2.7109375" style="15" customWidth="1"/>
    <col min="1318" max="1319" width="3.7109375" style="15" customWidth="1"/>
    <col min="1320" max="1320" width="2.7109375" style="15" customWidth="1"/>
    <col min="1321" max="1322" width="3.7109375" style="15" customWidth="1"/>
    <col min="1323" max="1323" width="2.7109375" style="15" customWidth="1"/>
    <col min="1324" max="1536" width="3.7109375" style="15"/>
    <col min="1537" max="1539" width="3.7109375" style="15" customWidth="1"/>
    <col min="1540" max="1540" width="0" style="15" hidden="1" customWidth="1"/>
    <col min="1541" max="1541" width="7.7109375" style="15" customWidth="1"/>
    <col min="1542" max="1542" width="3.7109375" style="15" customWidth="1"/>
    <col min="1543" max="1543" width="2.7109375" style="15" customWidth="1"/>
    <col min="1544" max="1545" width="3.7109375" style="15" customWidth="1"/>
    <col min="1546" max="1546" width="2.7109375" style="15" customWidth="1"/>
    <col min="1547" max="1548" width="3.7109375" style="15" customWidth="1"/>
    <col min="1549" max="1549" width="2.7109375" style="15" customWidth="1"/>
    <col min="1550" max="1551" width="3.7109375" style="15" customWidth="1"/>
    <col min="1552" max="1552" width="2.7109375" style="15" customWidth="1"/>
    <col min="1553" max="1554" width="3.7109375" style="15" customWidth="1"/>
    <col min="1555" max="1555" width="2.7109375" style="15" customWidth="1"/>
    <col min="1556" max="1557" width="3.7109375" style="15" customWidth="1"/>
    <col min="1558" max="1558" width="2.7109375" style="15" customWidth="1"/>
    <col min="1559" max="1560" width="3.7109375" style="15" customWidth="1"/>
    <col min="1561" max="1561" width="2.7109375" style="15" customWidth="1"/>
    <col min="1562" max="1563" width="3.7109375" style="15" customWidth="1"/>
    <col min="1564" max="1564" width="2.7109375" style="15" customWidth="1"/>
    <col min="1565" max="1566" width="3.7109375" style="15" customWidth="1"/>
    <col min="1567" max="1567" width="2.7109375" style="15" customWidth="1"/>
    <col min="1568" max="1569" width="3.7109375" style="15" customWidth="1"/>
    <col min="1570" max="1570" width="2.7109375" style="15" customWidth="1"/>
    <col min="1571" max="1572" width="3.7109375" style="15" customWidth="1"/>
    <col min="1573" max="1573" width="2.7109375" style="15" customWidth="1"/>
    <col min="1574" max="1575" width="3.7109375" style="15" customWidth="1"/>
    <col min="1576" max="1576" width="2.7109375" style="15" customWidth="1"/>
    <col min="1577" max="1578" width="3.7109375" style="15" customWidth="1"/>
    <col min="1579" max="1579" width="2.7109375" style="15" customWidth="1"/>
    <col min="1580" max="1792" width="3.7109375" style="15"/>
    <col min="1793" max="1795" width="3.7109375" style="15" customWidth="1"/>
    <col min="1796" max="1796" width="0" style="15" hidden="1" customWidth="1"/>
    <col min="1797" max="1797" width="7.7109375" style="15" customWidth="1"/>
    <col min="1798" max="1798" width="3.7109375" style="15" customWidth="1"/>
    <col min="1799" max="1799" width="2.7109375" style="15" customWidth="1"/>
    <col min="1800" max="1801" width="3.7109375" style="15" customWidth="1"/>
    <col min="1802" max="1802" width="2.7109375" style="15" customWidth="1"/>
    <col min="1803" max="1804" width="3.7109375" style="15" customWidth="1"/>
    <col min="1805" max="1805" width="2.7109375" style="15" customWidth="1"/>
    <col min="1806" max="1807" width="3.7109375" style="15" customWidth="1"/>
    <col min="1808" max="1808" width="2.7109375" style="15" customWidth="1"/>
    <col min="1809" max="1810" width="3.7109375" style="15" customWidth="1"/>
    <col min="1811" max="1811" width="2.7109375" style="15" customWidth="1"/>
    <col min="1812" max="1813" width="3.7109375" style="15" customWidth="1"/>
    <col min="1814" max="1814" width="2.7109375" style="15" customWidth="1"/>
    <col min="1815" max="1816" width="3.7109375" style="15" customWidth="1"/>
    <col min="1817" max="1817" width="2.7109375" style="15" customWidth="1"/>
    <col min="1818" max="1819" width="3.7109375" style="15" customWidth="1"/>
    <col min="1820" max="1820" width="2.7109375" style="15" customWidth="1"/>
    <col min="1821" max="1822" width="3.7109375" style="15" customWidth="1"/>
    <col min="1823" max="1823" width="2.7109375" style="15" customWidth="1"/>
    <col min="1824" max="1825" width="3.7109375" style="15" customWidth="1"/>
    <col min="1826" max="1826" width="2.7109375" style="15" customWidth="1"/>
    <col min="1827" max="1828" width="3.7109375" style="15" customWidth="1"/>
    <col min="1829" max="1829" width="2.7109375" style="15" customWidth="1"/>
    <col min="1830" max="1831" width="3.7109375" style="15" customWidth="1"/>
    <col min="1832" max="1832" width="2.7109375" style="15" customWidth="1"/>
    <col min="1833" max="1834" width="3.7109375" style="15" customWidth="1"/>
    <col min="1835" max="1835" width="2.7109375" style="15" customWidth="1"/>
    <col min="1836" max="2048" width="3.7109375" style="15"/>
    <col min="2049" max="2051" width="3.7109375" style="15" customWidth="1"/>
    <col min="2052" max="2052" width="0" style="15" hidden="1" customWidth="1"/>
    <col min="2053" max="2053" width="7.7109375" style="15" customWidth="1"/>
    <col min="2054" max="2054" width="3.7109375" style="15" customWidth="1"/>
    <col min="2055" max="2055" width="2.7109375" style="15" customWidth="1"/>
    <col min="2056" max="2057" width="3.7109375" style="15" customWidth="1"/>
    <col min="2058" max="2058" width="2.7109375" style="15" customWidth="1"/>
    <col min="2059" max="2060" width="3.7109375" style="15" customWidth="1"/>
    <col min="2061" max="2061" width="2.7109375" style="15" customWidth="1"/>
    <col min="2062" max="2063" width="3.7109375" style="15" customWidth="1"/>
    <col min="2064" max="2064" width="2.7109375" style="15" customWidth="1"/>
    <col min="2065" max="2066" width="3.7109375" style="15" customWidth="1"/>
    <col min="2067" max="2067" width="2.7109375" style="15" customWidth="1"/>
    <col min="2068" max="2069" width="3.7109375" style="15" customWidth="1"/>
    <col min="2070" max="2070" width="2.7109375" style="15" customWidth="1"/>
    <col min="2071" max="2072" width="3.7109375" style="15" customWidth="1"/>
    <col min="2073" max="2073" width="2.7109375" style="15" customWidth="1"/>
    <col min="2074" max="2075" width="3.7109375" style="15" customWidth="1"/>
    <col min="2076" max="2076" width="2.7109375" style="15" customWidth="1"/>
    <col min="2077" max="2078" width="3.7109375" style="15" customWidth="1"/>
    <col min="2079" max="2079" width="2.7109375" style="15" customWidth="1"/>
    <col min="2080" max="2081" width="3.7109375" style="15" customWidth="1"/>
    <col min="2082" max="2082" width="2.7109375" style="15" customWidth="1"/>
    <col min="2083" max="2084" width="3.7109375" style="15" customWidth="1"/>
    <col min="2085" max="2085" width="2.7109375" style="15" customWidth="1"/>
    <col min="2086" max="2087" width="3.7109375" style="15" customWidth="1"/>
    <col min="2088" max="2088" width="2.7109375" style="15" customWidth="1"/>
    <col min="2089" max="2090" width="3.7109375" style="15" customWidth="1"/>
    <col min="2091" max="2091" width="2.7109375" style="15" customWidth="1"/>
    <col min="2092" max="2304" width="3.7109375" style="15"/>
    <col min="2305" max="2307" width="3.7109375" style="15" customWidth="1"/>
    <col min="2308" max="2308" width="0" style="15" hidden="1" customWidth="1"/>
    <col min="2309" max="2309" width="7.7109375" style="15" customWidth="1"/>
    <col min="2310" max="2310" width="3.7109375" style="15" customWidth="1"/>
    <col min="2311" max="2311" width="2.7109375" style="15" customWidth="1"/>
    <col min="2312" max="2313" width="3.7109375" style="15" customWidth="1"/>
    <col min="2314" max="2314" width="2.7109375" style="15" customWidth="1"/>
    <col min="2315" max="2316" width="3.7109375" style="15" customWidth="1"/>
    <col min="2317" max="2317" width="2.7109375" style="15" customWidth="1"/>
    <col min="2318" max="2319" width="3.7109375" style="15" customWidth="1"/>
    <col min="2320" max="2320" width="2.7109375" style="15" customWidth="1"/>
    <col min="2321" max="2322" width="3.7109375" style="15" customWidth="1"/>
    <col min="2323" max="2323" width="2.7109375" style="15" customWidth="1"/>
    <col min="2324" max="2325" width="3.7109375" style="15" customWidth="1"/>
    <col min="2326" max="2326" width="2.7109375" style="15" customWidth="1"/>
    <col min="2327" max="2328" width="3.7109375" style="15" customWidth="1"/>
    <col min="2329" max="2329" width="2.7109375" style="15" customWidth="1"/>
    <col min="2330" max="2331" width="3.7109375" style="15" customWidth="1"/>
    <col min="2332" max="2332" width="2.7109375" style="15" customWidth="1"/>
    <col min="2333" max="2334" width="3.7109375" style="15" customWidth="1"/>
    <col min="2335" max="2335" width="2.7109375" style="15" customWidth="1"/>
    <col min="2336" max="2337" width="3.7109375" style="15" customWidth="1"/>
    <col min="2338" max="2338" width="2.7109375" style="15" customWidth="1"/>
    <col min="2339" max="2340" width="3.7109375" style="15" customWidth="1"/>
    <col min="2341" max="2341" width="2.7109375" style="15" customWidth="1"/>
    <col min="2342" max="2343" width="3.7109375" style="15" customWidth="1"/>
    <col min="2344" max="2344" width="2.7109375" style="15" customWidth="1"/>
    <col min="2345" max="2346" width="3.7109375" style="15" customWidth="1"/>
    <col min="2347" max="2347" width="2.7109375" style="15" customWidth="1"/>
    <col min="2348" max="2560" width="3.7109375" style="15"/>
    <col min="2561" max="2563" width="3.7109375" style="15" customWidth="1"/>
    <col min="2564" max="2564" width="0" style="15" hidden="1" customWidth="1"/>
    <col min="2565" max="2565" width="7.7109375" style="15" customWidth="1"/>
    <col min="2566" max="2566" width="3.7109375" style="15" customWidth="1"/>
    <col min="2567" max="2567" width="2.7109375" style="15" customWidth="1"/>
    <col min="2568" max="2569" width="3.7109375" style="15" customWidth="1"/>
    <col min="2570" max="2570" width="2.7109375" style="15" customWidth="1"/>
    <col min="2571" max="2572" width="3.7109375" style="15" customWidth="1"/>
    <col min="2573" max="2573" width="2.7109375" style="15" customWidth="1"/>
    <col min="2574" max="2575" width="3.7109375" style="15" customWidth="1"/>
    <col min="2576" max="2576" width="2.7109375" style="15" customWidth="1"/>
    <col min="2577" max="2578" width="3.7109375" style="15" customWidth="1"/>
    <col min="2579" max="2579" width="2.7109375" style="15" customWidth="1"/>
    <col min="2580" max="2581" width="3.7109375" style="15" customWidth="1"/>
    <col min="2582" max="2582" width="2.7109375" style="15" customWidth="1"/>
    <col min="2583" max="2584" width="3.7109375" style="15" customWidth="1"/>
    <col min="2585" max="2585" width="2.7109375" style="15" customWidth="1"/>
    <col min="2586" max="2587" width="3.7109375" style="15" customWidth="1"/>
    <col min="2588" max="2588" width="2.7109375" style="15" customWidth="1"/>
    <col min="2589" max="2590" width="3.7109375" style="15" customWidth="1"/>
    <col min="2591" max="2591" width="2.7109375" style="15" customWidth="1"/>
    <col min="2592" max="2593" width="3.7109375" style="15" customWidth="1"/>
    <col min="2594" max="2594" width="2.7109375" style="15" customWidth="1"/>
    <col min="2595" max="2596" width="3.7109375" style="15" customWidth="1"/>
    <col min="2597" max="2597" width="2.7109375" style="15" customWidth="1"/>
    <col min="2598" max="2599" width="3.7109375" style="15" customWidth="1"/>
    <col min="2600" max="2600" width="2.7109375" style="15" customWidth="1"/>
    <col min="2601" max="2602" width="3.7109375" style="15" customWidth="1"/>
    <col min="2603" max="2603" width="2.7109375" style="15" customWidth="1"/>
    <col min="2604" max="2816" width="3.7109375" style="15"/>
    <col min="2817" max="2819" width="3.7109375" style="15" customWidth="1"/>
    <col min="2820" max="2820" width="0" style="15" hidden="1" customWidth="1"/>
    <col min="2821" max="2821" width="7.7109375" style="15" customWidth="1"/>
    <col min="2822" max="2822" width="3.7109375" style="15" customWidth="1"/>
    <col min="2823" max="2823" width="2.7109375" style="15" customWidth="1"/>
    <col min="2824" max="2825" width="3.7109375" style="15" customWidth="1"/>
    <col min="2826" max="2826" width="2.7109375" style="15" customWidth="1"/>
    <col min="2827" max="2828" width="3.7109375" style="15" customWidth="1"/>
    <col min="2829" max="2829" width="2.7109375" style="15" customWidth="1"/>
    <col min="2830" max="2831" width="3.7109375" style="15" customWidth="1"/>
    <col min="2832" max="2832" width="2.7109375" style="15" customWidth="1"/>
    <col min="2833" max="2834" width="3.7109375" style="15" customWidth="1"/>
    <col min="2835" max="2835" width="2.7109375" style="15" customWidth="1"/>
    <col min="2836" max="2837" width="3.7109375" style="15" customWidth="1"/>
    <col min="2838" max="2838" width="2.7109375" style="15" customWidth="1"/>
    <col min="2839" max="2840" width="3.7109375" style="15" customWidth="1"/>
    <col min="2841" max="2841" width="2.7109375" style="15" customWidth="1"/>
    <col min="2842" max="2843" width="3.7109375" style="15" customWidth="1"/>
    <col min="2844" max="2844" width="2.7109375" style="15" customWidth="1"/>
    <col min="2845" max="2846" width="3.7109375" style="15" customWidth="1"/>
    <col min="2847" max="2847" width="2.7109375" style="15" customWidth="1"/>
    <col min="2848" max="2849" width="3.7109375" style="15" customWidth="1"/>
    <col min="2850" max="2850" width="2.7109375" style="15" customWidth="1"/>
    <col min="2851" max="2852" width="3.7109375" style="15" customWidth="1"/>
    <col min="2853" max="2853" width="2.7109375" style="15" customWidth="1"/>
    <col min="2854" max="2855" width="3.7109375" style="15" customWidth="1"/>
    <col min="2856" max="2856" width="2.7109375" style="15" customWidth="1"/>
    <col min="2857" max="2858" width="3.7109375" style="15" customWidth="1"/>
    <col min="2859" max="2859" width="2.7109375" style="15" customWidth="1"/>
    <col min="2860" max="3072" width="3.7109375" style="15"/>
    <col min="3073" max="3075" width="3.7109375" style="15" customWidth="1"/>
    <col min="3076" max="3076" width="0" style="15" hidden="1" customWidth="1"/>
    <col min="3077" max="3077" width="7.7109375" style="15" customWidth="1"/>
    <col min="3078" max="3078" width="3.7109375" style="15" customWidth="1"/>
    <col min="3079" max="3079" width="2.7109375" style="15" customWidth="1"/>
    <col min="3080" max="3081" width="3.7109375" style="15" customWidth="1"/>
    <col min="3082" max="3082" width="2.7109375" style="15" customWidth="1"/>
    <col min="3083" max="3084" width="3.7109375" style="15" customWidth="1"/>
    <col min="3085" max="3085" width="2.7109375" style="15" customWidth="1"/>
    <col min="3086" max="3087" width="3.7109375" style="15" customWidth="1"/>
    <col min="3088" max="3088" width="2.7109375" style="15" customWidth="1"/>
    <col min="3089" max="3090" width="3.7109375" style="15" customWidth="1"/>
    <col min="3091" max="3091" width="2.7109375" style="15" customWidth="1"/>
    <col min="3092" max="3093" width="3.7109375" style="15" customWidth="1"/>
    <col min="3094" max="3094" width="2.7109375" style="15" customWidth="1"/>
    <col min="3095" max="3096" width="3.7109375" style="15" customWidth="1"/>
    <col min="3097" max="3097" width="2.7109375" style="15" customWidth="1"/>
    <col min="3098" max="3099" width="3.7109375" style="15" customWidth="1"/>
    <col min="3100" max="3100" width="2.7109375" style="15" customWidth="1"/>
    <col min="3101" max="3102" width="3.7109375" style="15" customWidth="1"/>
    <col min="3103" max="3103" width="2.7109375" style="15" customWidth="1"/>
    <col min="3104" max="3105" width="3.7109375" style="15" customWidth="1"/>
    <col min="3106" max="3106" width="2.7109375" style="15" customWidth="1"/>
    <col min="3107" max="3108" width="3.7109375" style="15" customWidth="1"/>
    <col min="3109" max="3109" width="2.7109375" style="15" customWidth="1"/>
    <col min="3110" max="3111" width="3.7109375" style="15" customWidth="1"/>
    <col min="3112" max="3112" width="2.7109375" style="15" customWidth="1"/>
    <col min="3113" max="3114" width="3.7109375" style="15" customWidth="1"/>
    <col min="3115" max="3115" width="2.7109375" style="15" customWidth="1"/>
    <col min="3116" max="3328" width="3.7109375" style="15"/>
    <col min="3329" max="3331" width="3.7109375" style="15" customWidth="1"/>
    <col min="3332" max="3332" width="0" style="15" hidden="1" customWidth="1"/>
    <col min="3333" max="3333" width="7.7109375" style="15" customWidth="1"/>
    <col min="3334" max="3334" width="3.7109375" style="15" customWidth="1"/>
    <col min="3335" max="3335" width="2.7109375" style="15" customWidth="1"/>
    <col min="3336" max="3337" width="3.7109375" style="15" customWidth="1"/>
    <col min="3338" max="3338" width="2.7109375" style="15" customWidth="1"/>
    <col min="3339" max="3340" width="3.7109375" style="15" customWidth="1"/>
    <col min="3341" max="3341" width="2.7109375" style="15" customWidth="1"/>
    <col min="3342" max="3343" width="3.7109375" style="15" customWidth="1"/>
    <col min="3344" max="3344" width="2.7109375" style="15" customWidth="1"/>
    <col min="3345" max="3346" width="3.7109375" style="15" customWidth="1"/>
    <col min="3347" max="3347" width="2.7109375" style="15" customWidth="1"/>
    <col min="3348" max="3349" width="3.7109375" style="15" customWidth="1"/>
    <col min="3350" max="3350" width="2.7109375" style="15" customWidth="1"/>
    <col min="3351" max="3352" width="3.7109375" style="15" customWidth="1"/>
    <col min="3353" max="3353" width="2.7109375" style="15" customWidth="1"/>
    <col min="3354" max="3355" width="3.7109375" style="15" customWidth="1"/>
    <col min="3356" max="3356" width="2.7109375" style="15" customWidth="1"/>
    <col min="3357" max="3358" width="3.7109375" style="15" customWidth="1"/>
    <col min="3359" max="3359" width="2.7109375" style="15" customWidth="1"/>
    <col min="3360" max="3361" width="3.7109375" style="15" customWidth="1"/>
    <col min="3362" max="3362" width="2.7109375" style="15" customWidth="1"/>
    <col min="3363" max="3364" width="3.7109375" style="15" customWidth="1"/>
    <col min="3365" max="3365" width="2.7109375" style="15" customWidth="1"/>
    <col min="3366" max="3367" width="3.7109375" style="15" customWidth="1"/>
    <col min="3368" max="3368" width="2.7109375" style="15" customWidth="1"/>
    <col min="3369" max="3370" width="3.7109375" style="15" customWidth="1"/>
    <col min="3371" max="3371" width="2.7109375" style="15" customWidth="1"/>
    <col min="3372" max="3584" width="3.7109375" style="15"/>
    <col min="3585" max="3587" width="3.7109375" style="15" customWidth="1"/>
    <col min="3588" max="3588" width="0" style="15" hidden="1" customWidth="1"/>
    <col min="3589" max="3589" width="7.7109375" style="15" customWidth="1"/>
    <col min="3590" max="3590" width="3.7109375" style="15" customWidth="1"/>
    <col min="3591" max="3591" width="2.7109375" style="15" customWidth="1"/>
    <col min="3592" max="3593" width="3.7109375" style="15" customWidth="1"/>
    <col min="3594" max="3594" width="2.7109375" style="15" customWidth="1"/>
    <col min="3595" max="3596" width="3.7109375" style="15" customWidth="1"/>
    <col min="3597" max="3597" width="2.7109375" style="15" customWidth="1"/>
    <col min="3598" max="3599" width="3.7109375" style="15" customWidth="1"/>
    <col min="3600" max="3600" width="2.7109375" style="15" customWidth="1"/>
    <col min="3601" max="3602" width="3.7109375" style="15" customWidth="1"/>
    <col min="3603" max="3603" width="2.7109375" style="15" customWidth="1"/>
    <col min="3604" max="3605" width="3.7109375" style="15" customWidth="1"/>
    <col min="3606" max="3606" width="2.7109375" style="15" customWidth="1"/>
    <col min="3607" max="3608" width="3.7109375" style="15" customWidth="1"/>
    <col min="3609" max="3609" width="2.7109375" style="15" customWidth="1"/>
    <col min="3610" max="3611" width="3.7109375" style="15" customWidth="1"/>
    <col min="3612" max="3612" width="2.7109375" style="15" customWidth="1"/>
    <col min="3613" max="3614" width="3.7109375" style="15" customWidth="1"/>
    <col min="3615" max="3615" width="2.7109375" style="15" customWidth="1"/>
    <col min="3616" max="3617" width="3.7109375" style="15" customWidth="1"/>
    <col min="3618" max="3618" width="2.7109375" style="15" customWidth="1"/>
    <col min="3619" max="3620" width="3.7109375" style="15" customWidth="1"/>
    <col min="3621" max="3621" width="2.7109375" style="15" customWidth="1"/>
    <col min="3622" max="3623" width="3.7109375" style="15" customWidth="1"/>
    <col min="3624" max="3624" width="2.7109375" style="15" customWidth="1"/>
    <col min="3625" max="3626" width="3.7109375" style="15" customWidth="1"/>
    <col min="3627" max="3627" width="2.7109375" style="15" customWidth="1"/>
    <col min="3628" max="3840" width="3.7109375" style="15"/>
    <col min="3841" max="3843" width="3.7109375" style="15" customWidth="1"/>
    <col min="3844" max="3844" width="0" style="15" hidden="1" customWidth="1"/>
    <col min="3845" max="3845" width="7.7109375" style="15" customWidth="1"/>
    <col min="3846" max="3846" width="3.7109375" style="15" customWidth="1"/>
    <col min="3847" max="3847" width="2.7109375" style="15" customWidth="1"/>
    <col min="3848" max="3849" width="3.7109375" style="15" customWidth="1"/>
    <col min="3850" max="3850" width="2.7109375" style="15" customWidth="1"/>
    <col min="3851" max="3852" width="3.7109375" style="15" customWidth="1"/>
    <col min="3853" max="3853" width="2.7109375" style="15" customWidth="1"/>
    <col min="3854" max="3855" width="3.7109375" style="15" customWidth="1"/>
    <col min="3856" max="3856" width="2.7109375" style="15" customWidth="1"/>
    <col min="3857" max="3858" width="3.7109375" style="15" customWidth="1"/>
    <col min="3859" max="3859" width="2.7109375" style="15" customWidth="1"/>
    <col min="3860" max="3861" width="3.7109375" style="15" customWidth="1"/>
    <col min="3862" max="3862" width="2.7109375" style="15" customWidth="1"/>
    <col min="3863" max="3864" width="3.7109375" style="15" customWidth="1"/>
    <col min="3865" max="3865" width="2.7109375" style="15" customWidth="1"/>
    <col min="3866" max="3867" width="3.7109375" style="15" customWidth="1"/>
    <col min="3868" max="3868" width="2.7109375" style="15" customWidth="1"/>
    <col min="3869" max="3870" width="3.7109375" style="15" customWidth="1"/>
    <col min="3871" max="3871" width="2.7109375" style="15" customWidth="1"/>
    <col min="3872" max="3873" width="3.7109375" style="15" customWidth="1"/>
    <col min="3874" max="3874" width="2.7109375" style="15" customWidth="1"/>
    <col min="3875" max="3876" width="3.7109375" style="15" customWidth="1"/>
    <col min="3877" max="3877" width="2.7109375" style="15" customWidth="1"/>
    <col min="3878" max="3879" width="3.7109375" style="15" customWidth="1"/>
    <col min="3880" max="3880" width="2.7109375" style="15" customWidth="1"/>
    <col min="3881" max="3882" width="3.7109375" style="15" customWidth="1"/>
    <col min="3883" max="3883" width="2.7109375" style="15" customWidth="1"/>
    <col min="3884" max="4096" width="3.7109375" style="15"/>
    <col min="4097" max="4099" width="3.7109375" style="15" customWidth="1"/>
    <col min="4100" max="4100" width="0" style="15" hidden="1" customWidth="1"/>
    <col min="4101" max="4101" width="7.7109375" style="15" customWidth="1"/>
    <col min="4102" max="4102" width="3.7109375" style="15" customWidth="1"/>
    <col min="4103" max="4103" width="2.7109375" style="15" customWidth="1"/>
    <col min="4104" max="4105" width="3.7109375" style="15" customWidth="1"/>
    <col min="4106" max="4106" width="2.7109375" style="15" customWidth="1"/>
    <col min="4107" max="4108" width="3.7109375" style="15" customWidth="1"/>
    <col min="4109" max="4109" width="2.7109375" style="15" customWidth="1"/>
    <col min="4110" max="4111" width="3.7109375" style="15" customWidth="1"/>
    <col min="4112" max="4112" width="2.7109375" style="15" customWidth="1"/>
    <col min="4113" max="4114" width="3.7109375" style="15" customWidth="1"/>
    <col min="4115" max="4115" width="2.7109375" style="15" customWidth="1"/>
    <col min="4116" max="4117" width="3.7109375" style="15" customWidth="1"/>
    <col min="4118" max="4118" width="2.7109375" style="15" customWidth="1"/>
    <col min="4119" max="4120" width="3.7109375" style="15" customWidth="1"/>
    <col min="4121" max="4121" width="2.7109375" style="15" customWidth="1"/>
    <col min="4122" max="4123" width="3.7109375" style="15" customWidth="1"/>
    <col min="4124" max="4124" width="2.7109375" style="15" customWidth="1"/>
    <col min="4125" max="4126" width="3.7109375" style="15" customWidth="1"/>
    <col min="4127" max="4127" width="2.7109375" style="15" customWidth="1"/>
    <col min="4128" max="4129" width="3.7109375" style="15" customWidth="1"/>
    <col min="4130" max="4130" width="2.7109375" style="15" customWidth="1"/>
    <col min="4131" max="4132" width="3.7109375" style="15" customWidth="1"/>
    <col min="4133" max="4133" width="2.7109375" style="15" customWidth="1"/>
    <col min="4134" max="4135" width="3.7109375" style="15" customWidth="1"/>
    <col min="4136" max="4136" width="2.7109375" style="15" customWidth="1"/>
    <col min="4137" max="4138" width="3.7109375" style="15" customWidth="1"/>
    <col min="4139" max="4139" width="2.7109375" style="15" customWidth="1"/>
    <col min="4140" max="4352" width="3.7109375" style="15"/>
    <col min="4353" max="4355" width="3.7109375" style="15" customWidth="1"/>
    <col min="4356" max="4356" width="0" style="15" hidden="1" customWidth="1"/>
    <col min="4357" max="4357" width="7.7109375" style="15" customWidth="1"/>
    <col min="4358" max="4358" width="3.7109375" style="15" customWidth="1"/>
    <col min="4359" max="4359" width="2.7109375" style="15" customWidth="1"/>
    <col min="4360" max="4361" width="3.7109375" style="15" customWidth="1"/>
    <col min="4362" max="4362" width="2.7109375" style="15" customWidth="1"/>
    <col min="4363" max="4364" width="3.7109375" style="15" customWidth="1"/>
    <col min="4365" max="4365" width="2.7109375" style="15" customWidth="1"/>
    <col min="4366" max="4367" width="3.7109375" style="15" customWidth="1"/>
    <col min="4368" max="4368" width="2.7109375" style="15" customWidth="1"/>
    <col min="4369" max="4370" width="3.7109375" style="15" customWidth="1"/>
    <col min="4371" max="4371" width="2.7109375" style="15" customWidth="1"/>
    <col min="4372" max="4373" width="3.7109375" style="15" customWidth="1"/>
    <col min="4374" max="4374" width="2.7109375" style="15" customWidth="1"/>
    <col min="4375" max="4376" width="3.7109375" style="15" customWidth="1"/>
    <col min="4377" max="4377" width="2.7109375" style="15" customWidth="1"/>
    <col min="4378" max="4379" width="3.7109375" style="15" customWidth="1"/>
    <col min="4380" max="4380" width="2.7109375" style="15" customWidth="1"/>
    <col min="4381" max="4382" width="3.7109375" style="15" customWidth="1"/>
    <col min="4383" max="4383" width="2.7109375" style="15" customWidth="1"/>
    <col min="4384" max="4385" width="3.7109375" style="15" customWidth="1"/>
    <col min="4386" max="4386" width="2.7109375" style="15" customWidth="1"/>
    <col min="4387" max="4388" width="3.7109375" style="15" customWidth="1"/>
    <col min="4389" max="4389" width="2.7109375" style="15" customWidth="1"/>
    <col min="4390" max="4391" width="3.7109375" style="15" customWidth="1"/>
    <col min="4392" max="4392" width="2.7109375" style="15" customWidth="1"/>
    <col min="4393" max="4394" width="3.7109375" style="15" customWidth="1"/>
    <col min="4395" max="4395" width="2.7109375" style="15" customWidth="1"/>
    <col min="4396" max="4608" width="3.7109375" style="15"/>
    <col min="4609" max="4611" width="3.7109375" style="15" customWidth="1"/>
    <col min="4612" max="4612" width="0" style="15" hidden="1" customWidth="1"/>
    <col min="4613" max="4613" width="7.7109375" style="15" customWidth="1"/>
    <col min="4614" max="4614" width="3.7109375" style="15" customWidth="1"/>
    <col min="4615" max="4615" width="2.7109375" style="15" customWidth="1"/>
    <col min="4616" max="4617" width="3.7109375" style="15" customWidth="1"/>
    <col min="4618" max="4618" width="2.7109375" style="15" customWidth="1"/>
    <col min="4619" max="4620" width="3.7109375" style="15" customWidth="1"/>
    <col min="4621" max="4621" width="2.7109375" style="15" customWidth="1"/>
    <col min="4622" max="4623" width="3.7109375" style="15" customWidth="1"/>
    <col min="4624" max="4624" width="2.7109375" style="15" customWidth="1"/>
    <col min="4625" max="4626" width="3.7109375" style="15" customWidth="1"/>
    <col min="4627" max="4627" width="2.7109375" style="15" customWidth="1"/>
    <col min="4628" max="4629" width="3.7109375" style="15" customWidth="1"/>
    <col min="4630" max="4630" width="2.7109375" style="15" customWidth="1"/>
    <col min="4631" max="4632" width="3.7109375" style="15" customWidth="1"/>
    <col min="4633" max="4633" width="2.7109375" style="15" customWidth="1"/>
    <col min="4634" max="4635" width="3.7109375" style="15" customWidth="1"/>
    <col min="4636" max="4636" width="2.7109375" style="15" customWidth="1"/>
    <col min="4637" max="4638" width="3.7109375" style="15" customWidth="1"/>
    <col min="4639" max="4639" width="2.7109375" style="15" customWidth="1"/>
    <col min="4640" max="4641" width="3.7109375" style="15" customWidth="1"/>
    <col min="4642" max="4642" width="2.7109375" style="15" customWidth="1"/>
    <col min="4643" max="4644" width="3.7109375" style="15" customWidth="1"/>
    <col min="4645" max="4645" width="2.7109375" style="15" customWidth="1"/>
    <col min="4646" max="4647" width="3.7109375" style="15" customWidth="1"/>
    <col min="4648" max="4648" width="2.7109375" style="15" customWidth="1"/>
    <col min="4649" max="4650" width="3.7109375" style="15" customWidth="1"/>
    <col min="4651" max="4651" width="2.7109375" style="15" customWidth="1"/>
    <col min="4652" max="4864" width="3.7109375" style="15"/>
    <col min="4865" max="4867" width="3.7109375" style="15" customWidth="1"/>
    <col min="4868" max="4868" width="0" style="15" hidden="1" customWidth="1"/>
    <col min="4869" max="4869" width="7.7109375" style="15" customWidth="1"/>
    <col min="4870" max="4870" width="3.7109375" style="15" customWidth="1"/>
    <col min="4871" max="4871" width="2.7109375" style="15" customWidth="1"/>
    <col min="4872" max="4873" width="3.7109375" style="15" customWidth="1"/>
    <col min="4874" max="4874" width="2.7109375" style="15" customWidth="1"/>
    <col min="4875" max="4876" width="3.7109375" style="15" customWidth="1"/>
    <col min="4877" max="4877" width="2.7109375" style="15" customWidth="1"/>
    <col min="4878" max="4879" width="3.7109375" style="15" customWidth="1"/>
    <col min="4880" max="4880" width="2.7109375" style="15" customWidth="1"/>
    <col min="4881" max="4882" width="3.7109375" style="15" customWidth="1"/>
    <col min="4883" max="4883" width="2.7109375" style="15" customWidth="1"/>
    <col min="4884" max="4885" width="3.7109375" style="15" customWidth="1"/>
    <col min="4886" max="4886" width="2.7109375" style="15" customWidth="1"/>
    <col min="4887" max="4888" width="3.7109375" style="15" customWidth="1"/>
    <col min="4889" max="4889" width="2.7109375" style="15" customWidth="1"/>
    <col min="4890" max="4891" width="3.7109375" style="15" customWidth="1"/>
    <col min="4892" max="4892" width="2.7109375" style="15" customWidth="1"/>
    <col min="4893" max="4894" width="3.7109375" style="15" customWidth="1"/>
    <col min="4895" max="4895" width="2.7109375" style="15" customWidth="1"/>
    <col min="4896" max="4897" width="3.7109375" style="15" customWidth="1"/>
    <col min="4898" max="4898" width="2.7109375" style="15" customWidth="1"/>
    <col min="4899" max="4900" width="3.7109375" style="15" customWidth="1"/>
    <col min="4901" max="4901" width="2.7109375" style="15" customWidth="1"/>
    <col min="4902" max="4903" width="3.7109375" style="15" customWidth="1"/>
    <col min="4904" max="4904" width="2.7109375" style="15" customWidth="1"/>
    <col min="4905" max="4906" width="3.7109375" style="15" customWidth="1"/>
    <col min="4907" max="4907" width="2.7109375" style="15" customWidth="1"/>
    <col min="4908" max="5120" width="3.7109375" style="15"/>
    <col min="5121" max="5123" width="3.7109375" style="15" customWidth="1"/>
    <col min="5124" max="5124" width="0" style="15" hidden="1" customWidth="1"/>
    <col min="5125" max="5125" width="7.7109375" style="15" customWidth="1"/>
    <col min="5126" max="5126" width="3.7109375" style="15" customWidth="1"/>
    <col min="5127" max="5127" width="2.7109375" style="15" customWidth="1"/>
    <col min="5128" max="5129" width="3.7109375" style="15" customWidth="1"/>
    <col min="5130" max="5130" width="2.7109375" style="15" customWidth="1"/>
    <col min="5131" max="5132" width="3.7109375" style="15" customWidth="1"/>
    <col min="5133" max="5133" width="2.7109375" style="15" customWidth="1"/>
    <col min="5134" max="5135" width="3.7109375" style="15" customWidth="1"/>
    <col min="5136" max="5136" width="2.7109375" style="15" customWidth="1"/>
    <col min="5137" max="5138" width="3.7109375" style="15" customWidth="1"/>
    <col min="5139" max="5139" width="2.7109375" style="15" customWidth="1"/>
    <col min="5140" max="5141" width="3.7109375" style="15" customWidth="1"/>
    <col min="5142" max="5142" width="2.7109375" style="15" customWidth="1"/>
    <col min="5143" max="5144" width="3.7109375" style="15" customWidth="1"/>
    <col min="5145" max="5145" width="2.7109375" style="15" customWidth="1"/>
    <col min="5146" max="5147" width="3.7109375" style="15" customWidth="1"/>
    <col min="5148" max="5148" width="2.7109375" style="15" customWidth="1"/>
    <col min="5149" max="5150" width="3.7109375" style="15" customWidth="1"/>
    <col min="5151" max="5151" width="2.7109375" style="15" customWidth="1"/>
    <col min="5152" max="5153" width="3.7109375" style="15" customWidth="1"/>
    <col min="5154" max="5154" width="2.7109375" style="15" customWidth="1"/>
    <col min="5155" max="5156" width="3.7109375" style="15" customWidth="1"/>
    <col min="5157" max="5157" width="2.7109375" style="15" customWidth="1"/>
    <col min="5158" max="5159" width="3.7109375" style="15" customWidth="1"/>
    <col min="5160" max="5160" width="2.7109375" style="15" customWidth="1"/>
    <col min="5161" max="5162" width="3.7109375" style="15" customWidth="1"/>
    <col min="5163" max="5163" width="2.7109375" style="15" customWidth="1"/>
    <col min="5164" max="5376" width="3.7109375" style="15"/>
    <col min="5377" max="5379" width="3.7109375" style="15" customWidth="1"/>
    <col min="5380" max="5380" width="0" style="15" hidden="1" customWidth="1"/>
    <col min="5381" max="5381" width="7.7109375" style="15" customWidth="1"/>
    <col min="5382" max="5382" width="3.7109375" style="15" customWidth="1"/>
    <col min="5383" max="5383" width="2.7109375" style="15" customWidth="1"/>
    <col min="5384" max="5385" width="3.7109375" style="15" customWidth="1"/>
    <col min="5386" max="5386" width="2.7109375" style="15" customWidth="1"/>
    <col min="5387" max="5388" width="3.7109375" style="15" customWidth="1"/>
    <col min="5389" max="5389" width="2.7109375" style="15" customWidth="1"/>
    <col min="5390" max="5391" width="3.7109375" style="15" customWidth="1"/>
    <col min="5392" max="5392" width="2.7109375" style="15" customWidth="1"/>
    <col min="5393" max="5394" width="3.7109375" style="15" customWidth="1"/>
    <col min="5395" max="5395" width="2.7109375" style="15" customWidth="1"/>
    <col min="5396" max="5397" width="3.7109375" style="15" customWidth="1"/>
    <col min="5398" max="5398" width="2.7109375" style="15" customWidth="1"/>
    <col min="5399" max="5400" width="3.7109375" style="15" customWidth="1"/>
    <col min="5401" max="5401" width="2.7109375" style="15" customWidth="1"/>
    <col min="5402" max="5403" width="3.7109375" style="15" customWidth="1"/>
    <col min="5404" max="5404" width="2.7109375" style="15" customWidth="1"/>
    <col min="5405" max="5406" width="3.7109375" style="15" customWidth="1"/>
    <col min="5407" max="5407" width="2.7109375" style="15" customWidth="1"/>
    <col min="5408" max="5409" width="3.7109375" style="15" customWidth="1"/>
    <col min="5410" max="5410" width="2.7109375" style="15" customWidth="1"/>
    <col min="5411" max="5412" width="3.7109375" style="15" customWidth="1"/>
    <col min="5413" max="5413" width="2.7109375" style="15" customWidth="1"/>
    <col min="5414" max="5415" width="3.7109375" style="15" customWidth="1"/>
    <col min="5416" max="5416" width="2.7109375" style="15" customWidth="1"/>
    <col min="5417" max="5418" width="3.7109375" style="15" customWidth="1"/>
    <col min="5419" max="5419" width="2.7109375" style="15" customWidth="1"/>
    <col min="5420" max="5632" width="3.7109375" style="15"/>
    <col min="5633" max="5635" width="3.7109375" style="15" customWidth="1"/>
    <col min="5636" max="5636" width="0" style="15" hidden="1" customWidth="1"/>
    <col min="5637" max="5637" width="7.7109375" style="15" customWidth="1"/>
    <col min="5638" max="5638" width="3.7109375" style="15" customWidth="1"/>
    <col min="5639" max="5639" width="2.7109375" style="15" customWidth="1"/>
    <col min="5640" max="5641" width="3.7109375" style="15" customWidth="1"/>
    <col min="5642" max="5642" width="2.7109375" style="15" customWidth="1"/>
    <col min="5643" max="5644" width="3.7109375" style="15" customWidth="1"/>
    <col min="5645" max="5645" width="2.7109375" style="15" customWidth="1"/>
    <col min="5646" max="5647" width="3.7109375" style="15" customWidth="1"/>
    <col min="5648" max="5648" width="2.7109375" style="15" customWidth="1"/>
    <col min="5649" max="5650" width="3.7109375" style="15" customWidth="1"/>
    <col min="5651" max="5651" width="2.7109375" style="15" customWidth="1"/>
    <col min="5652" max="5653" width="3.7109375" style="15" customWidth="1"/>
    <col min="5654" max="5654" width="2.7109375" style="15" customWidth="1"/>
    <col min="5655" max="5656" width="3.7109375" style="15" customWidth="1"/>
    <col min="5657" max="5657" width="2.7109375" style="15" customWidth="1"/>
    <col min="5658" max="5659" width="3.7109375" style="15" customWidth="1"/>
    <col min="5660" max="5660" width="2.7109375" style="15" customWidth="1"/>
    <col min="5661" max="5662" width="3.7109375" style="15" customWidth="1"/>
    <col min="5663" max="5663" width="2.7109375" style="15" customWidth="1"/>
    <col min="5664" max="5665" width="3.7109375" style="15" customWidth="1"/>
    <col min="5666" max="5666" width="2.7109375" style="15" customWidth="1"/>
    <col min="5667" max="5668" width="3.7109375" style="15" customWidth="1"/>
    <col min="5669" max="5669" width="2.7109375" style="15" customWidth="1"/>
    <col min="5670" max="5671" width="3.7109375" style="15" customWidth="1"/>
    <col min="5672" max="5672" width="2.7109375" style="15" customWidth="1"/>
    <col min="5673" max="5674" width="3.7109375" style="15" customWidth="1"/>
    <col min="5675" max="5675" width="2.7109375" style="15" customWidth="1"/>
    <col min="5676" max="5888" width="3.7109375" style="15"/>
    <col min="5889" max="5891" width="3.7109375" style="15" customWidth="1"/>
    <col min="5892" max="5892" width="0" style="15" hidden="1" customWidth="1"/>
    <col min="5893" max="5893" width="7.7109375" style="15" customWidth="1"/>
    <col min="5894" max="5894" width="3.7109375" style="15" customWidth="1"/>
    <col min="5895" max="5895" width="2.7109375" style="15" customWidth="1"/>
    <col min="5896" max="5897" width="3.7109375" style="15" customWidth="1"/>
    <col min="5898" max="5898" width="2.7109375" style="15" customWidth="1"/>
    <col min="5899" max="5900" width="3.7109375" style="15" customWidth="1"/>
    <col min="5901" max="5901" width="2.7109375" style="15" customWidth="1"/>
    <col min="5902" max="5903" width="3.7109375" style="15" customWidth="1"/>
    <col min="5904" max="5904" width="2.7109375" style="15" customWidth="1"/>
    <col min="5905" max="5906" width="3.7109375" style="15" customWidth="1"/>
    <col min="5907" max="5907" width="2.7109375" style="15" customWidth="1"/>
    <col min="5908" max="5909" width="3.7109375" style="15" customWidth="1"/>
    <col min="5910" max="5910" width="2.7109375" style="15" customWidth="1"/>
    <col min="5911" max="5912" width="3.7109375" style="15" customWidth="1"/>
    <col min="5913" max="5913" width="2.7109375" style="15" customWidth="1"/>
    <col min="5914" max="5915" width="3.7109375" style="15" customWidth="1"/>
    <col min="5916" max="5916" width="2.7109375" style="15" customWidth="1"/>
    <col min="5917" max="5918" width="3.7109375" style="15" customWidth="1"/>
    <col min="5919" max="5919" width="2.7109375" style="15" customWidth="1"/>
    <col min="5920" max="5921" width="3.7109375" style="15" customWidth="1"/>
    <col min="5922" max="5922" width="2.7109375" style="15" customWidth="1"/>
    <col min="5923" max="5924" width="3.7109375" style="15" customWidth="1"/>
    <col min="5925" max="5925" width="2.7109375" style="15" customWidth="1"/>
    <col min="5926" max="5927" width="3.7109375" style="15" customWidth="1"/>
    <col min="5928" max="5928" width="2.7109375" style="15" customWidth="1"/>
    <col min="5929" max="5930" width="3.7109375" style="15" customWidth="1"/>
    <col min="5931" max="5931" width="2.7109375" style="15" customWidth="1"/>
    <col min="5932" max="6144" width="3.7109375" style="15"/>
    <col min="6145" max="6147" width="3.7109375" style="15" customWidth="1"/>
    <col min="6148" max="6148" width="0" style="15" hidden="1" customWidth="1"/>
    <col min="6149" max="6149" width="7.7109375" style="15" customWidth="1"/>
    <col min="6150" max="6150" width="3.7109375" style="15" customWidth="1"/>
    <col min="6151" max="6151" width="2.7109375" style="15" customWidth="1"/>
    <col min="6152" max="6153" width="3.7109375" style="15" customWidth="1"/>
    <col min="6154" max="6154" width="2.7109375" style="15" customWidth="1"/>
    <col min="6155" max="6156" width="3.7109375" style="15" customWidth="1"/>
    <col min="6157" max="6157" width="2.7109375" style="15" customWidth="1"/>
    <col min="6158" max="6159" width="3.7109375" style="15" customWidth="1"/>
    <col min="6160" max="6160" width="2.7109375" style="15" customWidth="1"/>
    <col min="6161" max="6162" width="3.7109375" style="15" customWidth="1"/>
    <col min="6163" max="6163" width="2.7109375" style="15" customWidth="1"/>
    <col min="6164" max="6165" width="3.7109375" style="15" customWidth="1"/>
    <col min="6166" max="6166" width="2.7109375" style="15" customWidth="1"/>
    <col min="6167" max="6168" width="3.7109375" style="15" customWidth="1"/>
    <col min="6169" max="6169" width="2.7109375" style="15" customWidth="1"/>
    <col min="6170" max="6171" width="3.7109375" style="15" customWidth="1"/>
    <col min="6172" max="6172" width="2.7109375" style="15" customWidth="1"/>
    <col min="6173" max="6174" width="3.7109375" style="15" customWidth="1"/>
    <col min="6175" max="6175" width="2.7109375" style="15" customWidth="1"/>
    <col min="6176" max="6177" width="3.7109375" style="15" customWidth="1"/>
    <col min="6178" max="6178" width="2.7109375" style="15" customWidth="1"/>
    <col min="6179" max="6180" width="3.7109375" style="15" customWidth="1"/>
    <col min="6181" max="6181" width="2.7109375" style="15" customWidth="1"/>
    <col min="6182" max="6183" width="3.7109375" style="15" customWidth="1"/>
    <col min="6184" max="6184" width="2.7109375" style="15" customWidth="1"/>
    <col min="6185" max="6186" width="3.7109375" style="15" customWidth="1"/>
    <col min="6187" max="6187" width="2.7109375" style="15" customWidth="1"/>
    <col min="6188" max="6400" width="3.7109375" style="15"/>
    <col min="6401" max="6403" width="3.7109375" style="15" customWidth="1"/>
    <col min="6404" max="6404" width="0" style="15" hidden="1" customWidth="1"/>
    <col min="6405" max="6405" width="7.7109375" style="15" customWidth="1"/>
    <col min="6406" max="6406" width="3.7109375" style="15" customWidth="1"/>
    <col min="6407" max="6407" width="2.7109375" style="15" customWidth="1"/>
    <col min="6408" max="6409" width="3.7109375" style="15" customWidth="1"/>
    <col min="6410" max="6410" width="2.7109375" style="15" customWidth="1"/>
    <col min="6411" max="6412" width="3.7109375" style="15" customWidth="1"/>
    <col min="6413" max="6413" width="2.7109375" style="15" customWidth="1"/>
    <col min="6414" max="6415" width="3.7109375" style="15" customWidth="1"/>
    <col min="6416" max="6416" width="2.7109375" style="15" customWidth="1"/>
    <col min="6417" max="6418" width="3.7109375" style="15" customWidth="1"/>
    <col min="6419" max="6419" width="2.7109375" style="15" customWidth="1"/>
    <col min="6420" max="6421" width="3.7109375" style="15" customWidth="1"/>
    <col min="6422" max="6422" width="2.7109375" style="15" customWidth="1"/>
    <col min="6423" max="6424" width="3.7109375" style="15" customWidth="1"/>
    <col min="6425" max="6425" width="2.7109375" style="15" customWidth="1"/>
    <col min="6426" max="6427" width="3.7109375" style="15" customWidth="1"/>
    <col min="6428" max="6428" width="2.7109375" style="15" customWidth="1"/>
    <col min="6429" max="6430" width="3.7109375" style="15" customWidth="1"/>
    <col min="6431" max="6431" width="2.7109375" style="15" customWidth="1"/>
    <col min="6432" max="6433" width="3.7109375" style="15" customWidth="1"/>
    <col min="6434" max="6434" width="2.7109375" style="15" customWidth="1"/>
    <col min="6435" max="6436" width="3.7109375" style="15" customWidth="1"/>
    <col min="6437" max="6437" width="2.7109375" style="15" customWidth="1"/>
    <col min="6438" max="6439" width="3.7109375" style="15" customWidth="1"/>
    <col min="6440" max="6440" width="2.7109375" style="15" customWidth="1"/>
    <col min="6441" max="6442" width="3.7109375" style="15" customWidth="1"/>
    <col min="6443" max="6443" width="2.7109375" style="15" customWidth="1"/>
    <col min="6444" max="6656" width="3.7109375" style="15"/>
    <col min="6657" max="6659" width="3.7109375" style="15" customWidth="1"/>
    <col min="6660" max="6660" width="0" style="15" hidden="1" customWidth="1"/>
    <col min="6661" max="6661" width="7.7109375" style="15" customWidth="1"/>
    <col min="6662" max="6662" width="3.7109375" style="15" customWidth="1"/>
    <col min="6663" max="6663" width="2.7109375" style="15" customWidth="1"/>
    <col min="6664" max="6665" width="3.7109375" style="15" customWidth="1"/>
    <col min="6666" max="6666" width="2.7109375" style="15" customWidth="1"/>
    <col min="6667" max="6668" width="3.7109375" style="15" customWidth="1"/>
    <col min="6669" max="6669" width="2.7109375" style="15" customWidth="1"/>
    <col min="6670" max="6671" width="3.7109375" style="15" customWidth="1"/>
    <col min="6672" max="6672" width="2.7109375" style="15" customWidth="1"/>
    <col min="6673" max="6674" width="3.7109375" style="15" customWidth="1"/>
    <col min="6675" max="6675" width="2.7109375" style="15" customWidth="1"/>
    <col min="6676" max="6677" width="3.7109375" style="15" customWidth="1"/>
    <col min="6678" max="6678" width="2.7109375" style="15" customWidth="1"/>
    <col min="6679" max="6680" width="3.7109375" style="15" customWidth="1"/>
    <col min="6681" max="6681" width="2.7109375" style="15" customWidth="1"/>
    <col min="6682" max="6683" width="3.7109375" style="15" customWidth="1"/>
    <col min="6684" max="6684" width="2.7109375" style="15" customWidth="1"/>
    <col min="6685" max="6686" width="3.7109375" style="15" customWidth="1"/>
    <col min="6687" max="6687" width="2.7109375" style="15" customWidth="1"/>
    <col min="6688" max="6689" width="3.7109375" style="15" customWidth="1"/>
    <col min="6690" max="6690" width="2.7109375" style="15" customWidth="1"/>
    <col min="6691" max="6692" width="3.7109375" style="15" customWidth="1"/>
    <col min="6693" max="6693" width="2.7109375" style="15" customWidth="1"/>
    <col min="6694" max="6695" width="3.7109375" style="15" customWidth="1"/>
    <col min="6696" max="6696" width="2.7109375" style="15" customWidth="1"/>
    <col min="6697" max="6698" width="3.7109375" style="15" customWidth="1"/>
    <col min="6699" max="6699" width="2.7109375" style="15" customWidth="1"/>
    <col min="6700" max="6912" width="3.7109375" style="15"/>
    <col min="6913" max="6915" width="3.7109375" style="15" customWidth="1"/>
    <col min="6916" max="6916" width="0" style="15" hidden="1" customWidth="1"/>
    <col min="6917" max="6917" width="7.7109375" style="15" customWidth="1"/>
    <col min="6918" max="6918" width="3.7109375" style="15" customWidth="1"/>
    <col min="6919" max="6919" width="2.7109375" style="15" customWidth="1"/>
    <col min="6920" max="6921" width="3.7109375" style="15" customWidth="1"/>
    <col min="6922" max="6922" width="2.7109375" style="15" customWidth="1"/>
    <col min="6923" max="6924" width="3.7109375" style="15" customWidth="1"/>
    <col min="6925" max="6925" width="2.7109375" style="15" customWidth="1"/>
    <col min="6926" max="6927" width="3.7109375" style="15" customWidth="1"/>
    <col min="6928" max="6928" width="2.7109375" style="15" customWidth="1"/>
    <col min="6929" max="6930" width="3.7109375" style="15" customWidth="1"/>
    <col min="6931" max="6931" width="2.7109375" style="15" customWidth="1"/>
    <col min="6932" max="6933" width="3.7109375" style="15" customWidth="1"/>
    <col min="6934" max="6934" width="2.7109375" style="15" customWidth="1"/>
    <col min="6935" max="6936" width="3.7109375" style="15" customWidth="1"/>
    <col min="6937" max="6937" width="2.7109375" style="15" customWidth="1"/>
    <col min="6938" max="6939" width="3.7109375" style="15" customWidth="1"/>
    <col min="6940" max="6940" width="2.7109375" style="15" customWidth="1"/>
    <col min="6941" max="6942" width="3.7109375" style="15" customWidth="1"/>
    <col min="6943" max="6943" width="2.7109375" style="15" customWidth="1"/>
    <col min="6944" max="6945" width="3.7109375" style="15" customWidth="1"/>
    <col min="6946" max="6946" width="2.7109375" style="15" customWidth="1"/>
    <col min="6947" max="6948" width="3.7109375" style="15" customWidth="1"/>
    <col min="6949" max="6949" width="2.7109375" style="15" customWidth="1"/>
    <col min="6950" max="6951" width="3.7109375" style="15" customWidth="1"/>
    <col min="6952" max="6952" width="2.7109375" style="15" customWidth="1"/>
    <col min="6953" max="6954" width="3.7109375" style="15" customWidth="1"/>
    <col min="6955" max="6955" width="2.7109375" style="15" customWidth="1"/>
    <col min="6956" max="7168" width="3.7109375" style="15"/>
    <col min="7169" max="7171" width="3.7109375" style="15" customWidth="1"/>
    <col min="7172" max="7172" width="0" style="15" hidden="1" customWidth="1"/>
    <col min="7173" max="7173" width="7.7109375" style="15" customWidth="1"/>
    <col min="7174" max="7174" width="3.7109375" style="15" customWidth="1"/>
    <col min="7175" max="7175" width="2.7109375" style="15" customWidth="1"/>
    <col min="7176" max="7177" width="3.7109375" style="15" customWidth="1"/>
    <col min="7178" max="7178" width="2.7109375" style="15" customWidth="1"/>
    <col min="7179" max="7180" width="3.7109375" style="15" customWidth="1"/>
    <col min="7181" max="7181" width="2.7109375" style="15" customWidth="1"/>
    <col min="7182" max="7183" width="3.7109375" style="15" customWidth="1"/>
    <col min="7184" max="7184" width="2.7109375" style="15" customWidth="1"/>
    <col min="7185" max="7186" width="3.7109375" style="15" customWidth="1"/>
    <col min="7187" max="7187" width="2.7109375" style="15" customWidth="1"/>
    <col min="7188" max="7189" width="3.7109375" style="15" customWidth="1"/>
    <col min="7190" max="7190" width="2.7109375" style="15" customWidth="1"/>
    <col min="7191" max="7192" width="3.7109375" style="15" customWidth="1"/>
    <col min="7193" max="7193" width="2.7109375" style="15" customWidth="1"/>
    <col min="7194" max="7195" width="3.7109375" style="15" customWidth="1"/>
    <col min="7196" max="7196" width="2.7109375" style="15" customWidth="1"/>
    <col min="7197" max="7198" width="3.7109375" style="15" customWidth="1"/>
    <col min="7199" max="7199" width="2.7109375" style="15" customWidth="1"/>
    <col min="7200" max="7201" width="3.7109375" style="15" customWidth="1"/>
    <col min="7202" max="7202" width="2.7109375" style="15" customWidth="1"/>
    <col min="7203" max="7204" width="3.7109375" style="15" customWidth="1"/>
    <col min="7205" max="7205" width="2.7109375" style="15" customWidth="1"/>
    <col min="7206" max="7207" width="3.7109375" style="15" customWidth="1"/>
    <col min="7208" max="7208" width="2.7109375" style="15" customWidth="1"/>
    <col min="7209" max="7210" width="3.7109375" style="15" customWidth="1"/>
    <col min="7211" max="7211" width="2.7109375" style="15" customWidth="1"/>
    <col min="7212" max="7424" width="3.7109375" style="15"/>
    <col min="7425" max="7427" width="3.7109375" style="15" customWidth="1"/>
    <col min="7428" max="7428" width="0" style="15" hidden="1" customWidth="1"/>
    <col min="7429" max="7429" width="7.7109375" style="15" customWidth="1"/>
    <col min="7430" max="7430" width="3.7109375" style="15" customWidth="1"/>
    <col min="7431" max="7431" width="2.7109375" style="15" customWidth="1"/>
    <col min="7432" max="7433" width="3.7109375" style="15" customWidth="1"/>
    <col min="7434" max="7434" width="2.7109375" style="15" customWidth="1"/>
    <col min="7435" max="7436" width="3.7109375" style="15" customWidth="1"/>
    <col min="7437" max="7437" width="2.7109375" style="15" customWidth="1"/>
    <col min="7438" max="7439" width="3.7109375" style="15" customWidth="1"/>
    <col min="7440" max="7440" width="2.7109375" style="15" customWidth="1"/>
    <col min="7441" max="7442" width="3.7109375" style="15" customWidth="1"/>
    <col min="7443" max="7443" width="2.7109375" style="15" customWidth="1"/>
    <col min="7444" max="7445" width="3.7109375" style="15" customWidth="1"/>
    <col min="7446" max="7446" width="2.7109375" style="15" customWidth="1"/>
    <col min="7447" max="7448" width="3.7109375" style="15" customWidth="1"/>
    <col min="7449" max="7449" width="2.7109375" style="15" customWidth="1"/>
    <col min="7450" max="7451" width="3.7109375" style="15" customWidth="1"/>
    <col min="7452" max="7452" width="2.7109375" style="15" customWidth="1"/>
    <col min="7453" max="7454" width="3.7109375" style="15" customWidth="1"/>
    <col min="7455" max="7455" width="2.7109375" style="15" customWidth="1"/>
    <col min="7456" max="7457" width="3.7109375" style="15" customWidth="1"/>
    <col min="7458" max="7458" width="2.7109375" style="15" customWidth="1"/>
    <col min="7459" max="7460" width="3.7109375" style="15" customWidth="1"/>
    <col min="7461" max="7461" width="2.7109375" style="15" customWidth="1"/>
    <col min="7462" max="7463" width="3.7109375" style="15" customWidth="1"/>
    <col min="7464" max="7464" width="2.7109375" style="15" customWidth="1"/>
    <col min="7465" max="7466" width="3.7109375" style="15" customWidth="1"/>
    <col min="7467" max="7467" width="2.7109375" style="15" customWidth="1"/>
    <col min="7468" max="7680" width="3.7109375" style="15"/>
    <col min="7681" max="7683" width="3.7109375" style="15" customWidth="1"/>
    <col min="7684" max="7684" width="0" style="15" hidden="1" customWidth="1"/>
    <col min="7685" max="7685" width="7.7109375" style="15" customWidth="1"/>
    <col min="7686" max="7686" width="3.7109375" style="15" customWidth="1"/>
    <col min="7687" max="7687" width="2.7109375" style="15" customWidth="1"/>
    <col min="7688" max="7689" width="3.7109375" style="15" customWidth="1"/>
    <col min="7690" max="7690" width="2.7109375" style="15" customWidth="1"/>
    <col min="7691" max="7692" width="3.7109375" style="15" customWidth="1"/>
    <col min="7693" max="7693" width="2.7109375" style="15" customWidth="1"/>
    <col min="7694" max="7695" width="3.7109375" style="15" customWidth="1"/>
    <col min="7696" max="7696" width="2.7109375" style="15" customWidth="1"/>
    <col min="7697" max="7698" width="3.7109375" style="15" customWidth="1"/>
    <col min="7699" max="7699" width="2.7109375" style="15" customWidth="1"/>
    <col min="7700" max="7701" width="3.7109375" style="15" customWidth="1"/>
    <col min="7702" max="7702" width="2.7109375" style="15" customWidth="1"/>
    <col min="7703" max="7704" width="3.7109375" style="15" customWidth="1"/>
    <col min="7705" max="7705" width="2.7109375" style="15" customWidth="1"/>
    <col min="7706" max="7707" width="3.7109375" style="15" customWidth="1"/>
    <col min="7708" max="7708" width="2.7109375" style="15" customWidth="1"/>
    <col min="7709" max="7710" width="3.7109375" style="15" customWidth="1"/>
    <col min="7711" max="7711" width="2.7109375" style="15" customWidth="1"/>
    <col min="7712" max="7713" width="3.7109375" style="15" customWidth="1"/>
    <col min="7714" max="7714" width="2.7109375" style="15" customWidth="1"/>
    <col min="7715" max="7716" width="3.7109375" style="15" customWidth="1"/>
    <col min="7717" max="7717" width="2.7109375" style="15" customWidth="1"/>
    <col min="7718" max="7719" width="3.7109375" style="15" customWidth="1"/>
    <col min="7720" max="7720" width="2.7109375" style="15" customWidth="1"/>
    <col min="7721" max="7722" width="3.7109375" style="15" customWidth="1"/>
    <col min="7723" max="7723" width="2.7109375" style="15" customWidth="1"/>
    <col min="7724" max="7936" width="3.7109375" style="15"/>
    <col min="7937" max="7939" width="3.7109375" style="15" customWidth="1"/>
    <col min="7940" max="7940" width="0" style="15" hidden="1" customWidth="1"/>
    <col min="7941" max="7941" width="7.7109375" style="15" customWidth="1"/>
    <col min="7942" max="7942" width="3.7109375" style="15" customWidth="1"/>
    <col min="7943" max="7943" width="2.7109375" style="15" customWidth="1"/>
    <col min="7944" max="7945" width="3.7109375" style="15" customWidth="1"/>
    <col min="7946" max="7946" width="2.7109375" style="15" customWidth="1"/>
    <col min="7947" max="7948" width="3.7109375" style="15" customWidth="1"/>
    <col min="7949" max="7949" width="2.7109375" style="15" customWidth="1"/>
    <col min="7950" max="7951" width="3.7109375" style="15" customWidth="1"/>
    <col min="7952" max="7952" width="2.7109375" style="15" customWidth="1"/>
    <col min="7953" max="7954" width="3.7109375" style="15" customWidth="1"/>
    <col min="7955" max="7955" width="2.7109375" style="15" customWidth="1"/>
    <col min="7956" max="7957" width="3.7109375" style="15" customWidth="1"/>
    <col min="7958" max="7958" width="2.7109375" style="15" customWidth="1"/>
    <col min="7959" max="7960" width="3.7109375" style="15" customWidth="1"/>
    <col min="7961" max="7961" width="2.7109375" style="15" customWidth="1"/>
    <col min="7962" max="7963" width="3.7109375" style="15" customWidth="1"/>
    <col min="7964" max="7964" width="2.7109375" style="15" customWidth="1"/>
    <col min="7965" max="7966" width="3.7109375" style="15" customWidth="1"/>
    <col min="7967" max="7967" width="2.7109375" style="15" customWidth="1"/>
    <col min="7968" max="7969" width="3.7109375" style="15" customWidth="1"/>
    <col min="7970" max="7970" width="2.7109375" style="15" customWidth="1"/>
    <col min="7971" max="7972" width="3.7109375" style="15" customWidth="1"/>
    <col min="7973" max="7973" width="2.7109375" style="15" customWidth="1"/>
    <col min="7974" max="7975" width="3.7109375" style="15" customWidth="1"/>
    <col min="7976" max="7976" width="2.7109375" style="15" customWidth="1"/>
    <col min="7977" max="7978" width="3.7109375" style="15" customWidth="1"/>
    <col min="7979" max="7979" width="2.7109375" style="15" customWidth="1"/>
    <col min="7980" max="8192" width="3.7109375" style="15"/>
    <col min="8193" max="8195" width="3.7109375" style="15" customWidth="1"/>
    <col min="8196" max="8196" width="0" style="15" hidden="1" customWidth="1"/>
    <col min="8197" max="8197" width="7.7109375" style="15" customWidth="1"/>
    <col min="8198" max="8198" width="3.7109375" style="15" customWidth="1"/>
    <col min="8199" max="8199" width="2.7109375" style="15" customWidth="1"/>
    <col min="8200" max="8201" width="3.7109375" style="15" customWidth="1"/>
    <col min="8202" max="8202" width="2.7109375" style="15" customWidth="1"/>
    <col min="8203" max="8204" width="3.7109375" style="15" customWidth="1"/>
    <col min="8205" max="8205" width="2.7109375" style="15" customWidth="1"/>
    <col min="8206" max="8207" width="3.7109375" style="15" customWidth="1"/>
    <col min="8208" max="8208" width="2.7109375" style="15" customWidth="1"/>
    <col min="8209" max="8210" width="3.7109375" style="15" customWidth="1"/>
    <col min="8211" max="8211" width="2.7109375" style="15" customWidth="1"/>
    <col min="8212" max="8213" width="3.7109375" style="15" customWidth="1"/>
    <col min="8214" max="8214" width="2.7109375" style="15" customWidth="1"/>
    <col min="8215" max="8216" width="3.7109375" style="15" customWidth="1"/>
    <col min="8217" max="8217" width="2.7109375" style="15" customWidth="1"/>
    <col min="8218" max="8219" width="3.7109375" style="15" customWidth="1"/>
    <col min="8220" max="8220" width="2.7109375" style="15" customWidth="1"/>
    <col min="8221" max="8222" width="3.7109375" style="15" customWidth="1"/>
    <col min="8223" max="8223" width="2.7109375" style="15" customWidth="1"/>
    <col min="8224" max="8225" width="3.7109375" style="15" customWidth="1"/>
    <col min="8226" max="8226" width="2.7109375" style="15" customWidth="1"/>
    <col min="8227" max="8228" width="3.7109375" style="15" customWidth="1"/>
    <col min="8229" max="8229" width="2.7109375" style="15" customWidth="1"/>
    <col min="8230" max="8231" width="3.7109375" style="15" customWidth="1"/>
    <col min="8232" max="8232" width="2.7109375" style="15" customWidth="1"/>
    <col min="8233" max="8234" width="3.7109375" style="15" customWidth="1"/>
    <col min="8235" max="8235" width="2.7109375" style="15" customWidth="1"/>
    <col min="8236" max="8448" width="3.7109375" style="15"/>
    <col min="8449" max="8451" width="3.7109375" style="15" customWidth="1"/>
    <col min="8452" max="8452" width="0" style="15" hidden="1" customWidth="1"/>
    <col min="8453" max="8453" width="7.7109375" style="15" customWidth="1"/>
    <col min="8454" max="8454" width="3.7109375" style="15" customWidth="1"/>
    <col min="8455" max="8455" width="2.7109375" style="15" customWidth="1"/>
    <col min="8456" max="8457" width="3.7109375" style="15" customWidth="1"/>
    <col min="8458" max="8458" width="2.7109375" style="15" customWidth="1"/>
    <col min="8459" max="8460" width="3.7109375" style="15" customWidth="1"/>
    <col min="8461" max="8461" width="2.7109375" style="15" customWidth="1"/>
    <col min="8462" max="8463" width="3.7109375" style="15" customWidth="1"/>
    <col min="8464" max="8464" width="2.7109375" style="15" customWidth="1"/>
    <col min="8465" max="8466" width="3.7109375" style="15" customWidth="1"/>
    <col min="8467" max="8467" width="2.7109375" style="15" customWidth="1"/>
    <col min="8468" max="8469" width="3.7109375" style="15" customWidth="1"/>
    <col min="8470" max="8470" width="2.7109375" style="15" customWidth="1"/>
    <col min="8471" max="8472" width="3.7109375" style="15" customWidth="1"/>
    <col min="8473" max="8473" width="2.7109375" style="15" customWidth="1"/>
    <col min="8474" max="8475" width="3.7109375" style="15" customWidth="1"/>
    <col min="8476" max="8476" width="2.7109375" style="15" customWidth="1"/>
    <col min="8477" max="8478" width="3.7109375" style="15" customWidth="1"/>
    <col min="8479" max="8479" width="2.7109375" style="15" customWidth="1"/>
    <col min="8480" max="8481" width="3.7109375" style="15" customWidth="1"/>
    <col min="8482" max="8482" width="2.7109375" style="15" customWidth="1"/>
    <col min="8483" max="8484" width="3.7109375" style="15" customWidth="1"/>
    <col min="8485" max="8485" width="2.7109375" style="15" customWidth="1"/>
    <col min="8486" max="8487" width="3.7109375" style="15" customWidth="1"/>
    <col min="8488" max="8488" width="2.7109375" style="15" customWidth="1"/>
    <col min="8489" max="8490" width="3.7109375" style="15" customWidth="1"/>
    <col min="8491" max="8491" width="2.7109375" style="15" customWidth="1"/>
    <col min="8492" max="8704" width="3.7109375" style="15"/>
    <col min="8705" max="8707" width="3.7109375" style="15" customWidth="1"/>
    <col min="8708" max="8708" width="0" style="15" hidden="1" customWidth="1"/>
    <col min="8709" max="8709" width="7.7109375" style="15" customWidth="1"/>
    <col min="8710" max="8710" width="3.7109375" style="15" customWidth="1"/>
    <col min="8711" max="8711" width="2.7109375" style="15" customWidth="1"/>
    <col min="8712" max="8713" width="3.7109375" style="15" customWidth="1"/>
    <col min="8714" max="8714" width="2.7109375" style="15" customWidth="1"/>
    <col min="8715" max="8716" width="3.7109375" style="15" customWidth="1"/>
    <col min="8717" max="8717" width="2.7109375" style="15" customWidth="1"/>
    <col min="8718" max="8719" width="3.7109375" style="15" customWidth="1"/>
    <col min="8720" max="8720" width="2.7109375" style="15" customWidth="1"/>
    <col min="8721" max="8722" width="3.7109375" style="15" customWidth="1"/>
    <col min="8723" max="8723" width="2.7109375" style="15" customWidth="1"/>
    <col min="8724" max="8725" width="3.7109375" style="15" customWidth="1"/>
    <col min="8726" max="8726" width="2.7109375" style="15" customWidth="1"/>
    <col min="8727" max="8728" width="3.7109375" style="15" customWidth="1"/>
    <col min="8729" max="8729" width="2.7109375" style="15" customWidth="1"/>
    <col min="8730" max="8731" width="3.7109375" style="15" customWidth="1"/>
    <col min="8732" max="8732" width="2.7109375" style="15" customWidth="1"/>
    <col min="8733" max="8734" width="3.7109375" style="15" customWidth="1"/>
    <col min="8735" max="8735" width="2.7109375" style="15" customWidth="1"/>
    <col min="8736" max="8737" width="3.7109375" style="15" customWidth="1"/>
    <col min="8738" max="8738" width="2.7109375" style="15" customWidth="1"/>
    <col min="8739" max="8740" width="3.7109375" style="15" customWidth="1"/>
    <col min="8741" max="8741" width="2.7109375" style="15" customWidth="1"/>
    <col min="8742" max="8743" width="3.7109375" style="15" customWidth="1"/>
    <col min="8744" max="8744" width="2.7109375" style="15" customWidth="1"/>
    <col min="8745" max="8746" width="3.7109375" style="15" customWidth="1"/>
    <col min="8747" max="8747" width="2.7109375" style="15" customWidth="1"/>
    <col min="8748" max="8960" width="3.7109375" style="15"/>
    <col min="8961" max="8963" width="3.7109375" style="15" customWidth="1"/>
    <col min="8964" max="8964" width="0" style="15" hidden="1" customWidth="1"/>
    <col min="8965" max="8965" width="7.7109375" style="15" customWidth="1"/>
    <col min="8966" max="8966" width="3.7109375" style="15" customWidth="1"/>
    <col min="8967" max="8967" width="2.7109375" style="15" customWidth="1"/>
    <col min="8968" max="8969" width="3.7109375" style="15" customWidth="1"/>
    <col min="8970" max="8970" width="2.7109375" style="15" customWidth="1"/>
    <col min="8971" max="8972" width="3.7109375" style="15" customWidth="1"/>
    <col min="8973" max="8973" width="2.7109375" style="15" customWidth="1"/>
    <col min="8974" max="8975" width="3.7109375" style="15" customWidth="1"/>
    <col min="8976" max="8976" width="2.7109375" style="15" customWidth="1"/>
    <col min="8977" max="8978" width="3.7109375" style="15" customWidth="1"/>
    <col min="8979" max="8979" width="2.7109375" style="15" customWidth="1"/>
    <col min="8980" max="8981" width="3.7109375" style="15" customWidth="1"/>
    <col min="8982" max="8982" width="2.7109375" style="15" customWidth="1"/>
    <col min="8983" max="8984" width="3.7109375" style="15" customWidth="1"/>
    <col min="8985" max="8985" width="2.7109375" style="15" customWidth="1"/>
    <col min="8986" max="8987" width="3.7109375" style="15" customWidth="1"/>
    <col min="8988" max="8988" width="2.7109375" style="15" customWidth="1"/>
    <col min="8989" max="8990" width="3.7109375" style="15" customWidth="1"/>
    <col min="8991" max="8991" width="2.7109375" style="15" customWidth="1"/>
    <col min="8992" max="8993" width="3.7109375" style="15" customWidth="1"/>
    <col min="8994" max="8994" width="2.7109375" style="15" customWidth="1"/>
    <col min="8995" max="8996" width="3.7109375" style="15" customWidth="1"/>
    <col min="8997" max="8997" width="2.7109375" style="15" customWidth="1"/>
    <col min="8998" max="8999" width="3.7109375" style="15" customWidth="1"/>
    <col min="9000" max="9000" width="2.7109375" style="15" customWidth="1"/>
    <col min="9001" max="9002" width="3.7109375" style="15" customWidth="1"/>
    <col min="9003" max="9003" width="2.7109375" style="15" customWidth="1"/>
    <col min="9004" max="9216" width="3.7109375" style="15"/>
    <col min="9217" max="9219" width="3.7109375" style="15" customWidth="1"/>
    <col min="9220" max="9220" width="0" style="15" hidden="1" customWidth="1"/>
    <col min="9221" max="9221" width="7.7109375" style="15" customWidth="1"/>
    <col min="9222" max="9222" width="3.7109375" style="15" customWidth="1"/>
    <col min="9223" max="9223" width="2.7109375" style="15" customWidth="1"/>
    <col min="9224" max="9225" width="3.7109375" style="15" customWidth="1"/>
    <col min="9226" max="9226" width="2.7109375" style="15" customWidth="1"/>
    <col min="9227" max="9228" width="3.7109375" style="15" customWidth="1"/>
    <col min="9229" max="9229" width="2.7109375" style="15" customWidth="1"/>
    <col min="9230" max="9231" width="3.7109375" style="15" customWidth="1"/>
    <col min="9232" max="9232" width="2.7109375" style="15" customWidth="1"/>
    <col min="9233" max="9234" width="3.7109375" style="15" customWidth="1"/>
    <col min="9235" max="9235" width="2.7109375" style="15" customWidth="1"/>
    <col min="9236" max="9237" width="3.7109375" style="15" customWidth="1"/>
    <col min="9238" max="9238" width="2.7109375" style="15" customWidth="1"/>
    <col min="9239" max="9240" width="3.7109375" style="15" customWidth="1"/>
    <col min="9241" max="9241" width="2.7109375" style="15" customWidth="1"/>
    <col min="9242" max="9243" width="3.7109375" style="15" customWidth="1"/>
    <col min="9244" max="9244" width="2.7109375" style="15" customWidth="1"/>
    <col min="9245" max="9246" width="3.7109375" style="15" customWidth="1"/>
    <col min="9247" max="9247" width="2.7109375" style="15" customWidth="1"/>
    <col min="9248" max="9249" width="3.7109375" style="15" customWidth="1"/>
    <col min="9250" max="9250" width="2.7109375" style="15" customWidth="1"/>
    <col min="9251" max="9252" width="3.7109375" style="15" customWidth="1"/>
    <col min="9253" max="9253" width="2.7109375" style="15" customWidth="1"/>
    <col min="9254" max="9255" width="3.7109375" style="15" customWidth="1"/>
    <col min="9256" max="9256" width="2.7109375" style="15" customWidth="1"/>
    <col min="9257" max="9258" width="3.7109375" style="15" customWidth="1"/>
    <col min="9259" max="9259" width="2.7109375" style="15" customWidth="1"/>
    <col min="9260" max="9472" width="3.7109375" style="15"/>
    <col min="9473" max="9475" width="3.7109375" style="15" customWidth="1"/>
    <col min="9476" max="9476" width="0" style="15" hidden="1" customWidth="1"/>
    <col min="9477" max="9477" width="7.7109375" style="15" customWidth="1"/>
    <col min="9478" max="9478" width="3.7109375" style="15" customWidth="1"/>
    <col min="9479" max="9479" width="2.7109375" style="15" customWidth="1"/>
    <col min="9480" max="9481" width="3.7109375" style="15" customWidth="1"/>
    <col min="9482" max="9482" width="2.7109375" style="15" customWidth="1"/>
    <col min="9483" max="9484" width="3.7109375" style="15" customWidth="1"/>
    <col min="9485" max="9485" width="2.7109375" style="15" customWidth="1"/>
    <col min="9486" max="9487" width="3.7109375" style="15" customWidth="1"/>
    <col min="9488" max="9488" width="2.7109375" style="15" customWidth="1"/>
    <col min="9489" max="9490" width="3.7109375" style="15" customWidth="1"/>
    <col min="9491" max="9491" width="2.7109375" style="15" customWidth="1"/>
    <col min="9492" max="9493" width="3.7109375" style="15" customWidth="1"/>
    <col min="9494" max="9494" width="2.7109375" style="15" customWidth="1"/>
    <col min="9495" max="9496" width="3.7109375" style="15" customWidth="1"/>
    <col min="9497" max="9497" width="2.7109375" style="15" customWidth="1"/>
    <col min="9498" max="9499" width="3.7109375" style="15" customWidth="1"/>
    <col min="9500" max="9500" width="2.7109375" style="15" customWidth="1"/>
    <col min="9501" max="9502" width="3.7109375" style="15" customWidth="1"/>
    <col min="9503" max="9503" width="2.7109375" style="15" customWidth="1"/>
    <col min="9504" max="9505" width="3.7109375" style="15" customWidth="1"/>
    <col min="9506" max="9506" width="2.7109375" style="15" customWidth="1"/>
    <col min="9507" max="9508" width="3.7109375" style="15" customWidth="1"/>
    <col min="9509" max="9509" width="2.7109375" style="15" customWidth="1"/>
    <col min="9510" max="9511" width="3.7109375" style="15" customWidth="1"/>
    <col min="9512" max="9512" width="2.7109375" style="15" customWidth="1"/>
    <col min="9513" max="9514" width="3.7109375" style="15" customWidth="1"/>
    <col min="9515" max="9515" width="2.7109375" style="15" customWidth="1"/>
    <col min="9516" max="9728" width="3.7109375" style="15"/>
    <col min="9729" max="9731" width="3.7109375" style="15" customWidth="1"/>
    <col min="9732" max="9732" width="0" style="15" hidden="1" customWidth="1"/>
    <col min="9733" max="9733" width="7.7109375" style="15" customWidth="1"/>
    <col min="9734" max="9734" width="3.7109375" style="15" customWidth="1"/>
    <col min="9735" max="9735" width="2.7109375" style="15" customWidth="1"/>
    <col min="9736" max="9737" width="3.7109375" style="15" customWidth="1"/>
    <col min="9738" max="9738" width="2.7109375" style="15" customWidth="1"/>
    <col min="9739" max="9740" width="3.7109375" style="15" customWidth="1"/>
    <col min="9741" max="9741" width="2.7109375" style="15" customWidth="1"/>
    <col min="9742" max="9743" width="3.7109375" style="15" customWidth="1"/>
    <col min="9744" max="9744" width="2.7109375" style="15" customWidth="1"/>
    <col min="9745" max="9746" width="3.7109375" style="15" customWidth="1"/>
    <col min="9747" max="9747" width="2.7109375" style="15" customWidth="1"/>
    <col min="9748" max="9749" width="3.7109375" style="15" customWidth="1"/>
    <col min="9750" max="9750" width="2.7109375" style="15" customWidth="1"/>
    <col min="9751" max="9752" width="3.7109375" style="15" customWidth="1"/>
    <col min="9753" max="9753" width="2.7109375" style="15" customWidth="1"/>
    <col min="9754" max="9755" width="3.7109375" style="15" customWidth="1"/>
    <col min="9756" max="9756" width="2.7109375" style="15" customWidth="1"/>
    <col min="9757" max="9758" width="3.7109375" style="15" customWidth="1"/>
    <col min="9759" max="9759" width="2.7109375" style="15" customWidth="1"/>
    <col min="9760" max="9761" width="3.7109375" style="15" customWidth="1"/>
    <col min="9762" max="9762" width="2.7109375" style="15" customWidth="1"/>
    <col min="9763" max="9764" width="3.7109375" style="15" customWidth="1"/>
    <col min="9765" max="9765" width="2.7109375" style="15" customWidth="1"/>
    <col min="9766" max="9767" width="3.7109375" style="15" customWidth="1"/>
    <col min="9768" max="9768" width="2.7109375" style="15" customWidth="1"/>
    <col min="9769" max="9770" width="3.7109375" style="15" customWidth="1"/>
    <col min="9771" max="9771" width="2.7109375" style="15" customWidth="1"/>
    <col min="9772" max="9984" width="3.7109375" style="15"/>
    <col min="9985" max="9987" width="3.7109375" style="15" customWidth="1"/>
    <col min="9988" max="9988" width="0" style="15" hidden="1" customWidth="1"/>
    <col min="9989" max="9989" width="7.7109375" style="15" customWidth="1"/>
    <col min="9990" max="9990" width="3.7109375" style="15" customWidth="1"/>
    <col min="9991" max="9991" width="2.7109375" style="15" customWidth="1"/>
    <col min="9992" max="9993" width="3.7109375" style="15" customWidth="1"/>
    <col min="9994" max="9994" width="2.7109375" style="15" customWidth="1"/>
    <col min="9995" max="9996" width="3.7109375" style="15" customWidth="1"/>
    <col min="9997" max="9997" width="2.7109375" style="15" customWidth="1"/>
    <col min="9998" max="9999" width="3.7109375" style="15" customWidth="1"/>
    <col min="10000" max="10000" width="2.7109375" style="15" customWidth="1"/>
    <col min="10001" max="10002" width="3.7109375" style="15" customWidth="1"/>
    <col min="10003" max="10003" width="2.7109375" style="15" customWidth="1"/>
    <col min="10004" max="10005" width="3.7109375" style="15" customWidth="1"/>
    <col min="10006" max="10006" width="2.7109375" style="15" customWidth="1"/>
    <col min="10007" max="10008" width="3.7109375" style="15" customWidth="1"/>
    <col min="10009" max="10009" width="2.7109375" style="15" customWidth="1"/>
    <col min="10010" max="10011" width="3.7109375" style="15" customWidth="1"/>
    <col min="10012" max="10012" width="2.7109375" style="15" customWidth="1"/>
    <col min="10013" max="10014" width="3.7109375" style="15" customWidth="1"/>
    <col min="10015" max="10015" width="2.7109375" style="15" customWidth="1"/>
    <col min="10016" max="10017" width="3.7109375" style="15" customWidth="1"/>
    <col min="10018" max="10018" width="2.7109375" style="15" customWidth="1"/>
    <col min="10019" max="10020" width="3.7109375" style="15" customWidth="1"/>
    <col min="10021" max="10021" width="2.7109375" style="15" customWidth="1"/>
    <col min="10022" max="10023" width="3.7109375" style="15" customWidth="1"/>
    <col min="10024" max="10024" width="2.7109375" style="15" customWidth="1"/>
    <col min="10025" max="10026" width="3.7109375" style="15" customWidth="1"/>
    <col min="10027" max="10027" width="2.7109375" style="15" customWidth="1"/>
    <col min="10028" max="10240" width="3.7109375" style="15"/>
    <col min="10241" max="10243" width="3.7109375" style="15" customWidth="1"/>
    <col min="10244" max="10244" width="0" style="15" hidden="1" customWidth="1"/>
    <col min="10245" max="10245" width="7.7109375" style="15" customWidth="1"/>
    <col min="10246" max="10246" width="3.7109375" style="15" customWidth="1"/>
    <col min="10247" max="10247" width="2.7109375" style="15" customWidth="1"/>
    <col min="10248" max="10249" width="3.7109375" style="15" customWidth="1"/>
    <col min="10250" max="10250" width="2.7109375" style="15" customWidth="1"/>
    <col min="10251" max="10252" width="3.7109375" style="15" customWidth="1"/>
    <col min="10253" max="10253" width="2.7109375" style="15" customWidth="1"/>
    <col min="10254" max="10255" width="3.7109375" style="15" customWidth="1"/>
    <col min="10256" max="10256" width="2.7109375" style="15" customWidth="1"/>
    <col min="10257" max="10258" width="3.7109375" style="15" customWidth="1"/>
    <col min="10259" max="10259" width="2.7109375" style="15" customWidth="1"/>
    <col min="10260" max="10261" width="3.7109375" style="15" customWidth="1"/>
    <col min="10262" max="10262" width="2.7109375" style="15" customWidth="1"/>
    <col min="10263" max="10264" width="3.7109375" style="15" customWidth="1"/>
    <col min="10265" max="10265" width="2.7109375" style="15" customWidth="1"/>
    <col min="10266" max="10267" width="3.7109375" style="15" customWidth="1"/>
    <col min="10268" max="10268" width="2.7109375" style="15" customWidth="1"/>
    <col min="10269" max="10270" width="3.7109375" style="15" customWidth="1"/>
    <col min="10271" max="10271" width="2.7109375" style="15" customWidth="1"/>
    <col min="10272" max="10273" width="3.7109375" style="15" customWidth="1"/>
    <col min="10274" max="10274" width="2.7109375" style="15" customWidth="1"/>
    <col min="10275" max="10276" width="3.7109375" style="15" customWidth="1"/>
    <col min="10277" max="10277" width="2.7109375" style="15" customWidth="1"/>
    <col min="10278" max="10279" width="3.7109375" style="15" customWidth="1"/>
    <col min="10280" max="10280" width="2.7109375" style="15" customWidth="1"/>
    <col min="10281" max="10282" width="3.7109375" style="15" customWidth="1"/>
    <col min="10283" max="10283" width="2.7109375" style="15" customWidth="1"/>
    <col min="10284" max="10496" width="3.7109375" style="15"/>
    <col min="10497" max="10499" width="3.7109375" style="15" customWidth="1"/>
    <col min="10500" max="10500" width="0" style="15" hidden="1" customWidth="1"/>
    <col min="10501" max="10501" width="7.7109375" style="15" customWidth="1"/>
    <col min="10502" max="10502" width="3.7109375" style="15" customWidth="1"/>
    <col min="10503" max="10503" width="2.7109375" style="15" customWidth="1"/>
    <col min="10504" max="10505" width="3.7109375" style="15" customWidth="1"/>
    <col min="10506" max="10506" width="2.7109375" style="15" customWidth="1"/>
    <col min="10507" max="10508" width="3.7109375" style="15" customWidth="1"/>
    <col min="10509" max="10509" width="2.7109375" style="15" customWidth="1"/>
    <col min="10510" max="10511" width="3.7109375" style="15" customWidth="1"/>
    <col min="10512" max="10512" width="2.7109375" style="15" customWidth="1"/>
    <col min="10513" max="10514" width="3.7109375" style="15" customWidth="1"/>
    <col min="10515" max="10515" width="2.7109375" style="15" customWidth="1"/>
    <col min="10516" max="10517" width="3.7109375" style="15" customWidth="1"/>
    <col min="10518" max="10518" width="2.7109375" style="15" customWidth="1"/>
    <col min="10519" max="10520" width="3.7109375" style="15" customWidth="1"/>
    <col min="10521" max="10521" width="2.7109375" style="15" customWidth="1"/>
    <col min="10522" max="10523" width="3.7109375" style="15" customWidth="1"/>
    <col min="10524" max="10524" width="2.7109375" style="15" customWidth="1"/>
    <col min="10525" max="10526" width="3.7109375" style="15" customWidth="1"/>
    <col min="10527" max="10527" width="2.7109375" style="15" customWidth="1"/>
    <col min="10528" max="10529" width="3.7109375" style="15" customWidth="1"/>
    <col min="10530" max="10530" width="2.7109375" style="15" customWidth="1"/>
    <col min="10531" max="10532" width="3.7109375" style="15" customWidth="1"/>
    <col min="10533" max="10533" width="2.7109375" style="15" customWidth="1"/>
    <col min="10534" max="10535" width="3.7109375" style="15" customWidth="1"/>
    <col min="10536" max="10536" width="2.7109375" style="15" customWidth="1"/>
    <col min="10537" max="10538" width="3.7109375" style="15" customWidth="1"/>
    <col min="10539" max="10539" width="2.7109375" style="15" customWidth="1"/>
    <col min="10540" max="10752" width="3.7109375" style="15"/>
    <col min="10753" max="10755" width="3.7109375" style="15" customWidth="1"/>
    <col min="10756" max="10756" width="0" style="15" hidden="1" customWidth="1"/>
    <col min="10757" max="10757" width="7.7109375" style="15" customWidth="1"/>
    <col min="10758" max="10758" width="3.7109375" style="15" customWidth="1"/>
    <col min="10759" max="10759" width="2.7109375" style="15" customWidth="1"/>
    <col min="10760" max="10761" width="3.7109375" style="15" customWidth="1"/>
    <col min="10762" max="10762" width="2.7109375" style="15" customWidth="1"/>
    <col min="10763" max="10764" width="3.7109375" style="15" customWidth="1"/>
    <col min="10765" max="10765" width="2.7109375" style="15" customWidth="1"/>
    <col min="10766" max="10767" width="3.7109375" style="15" customWidth="1"/>
    <col min="10768" max="10768" width="2.7109375" style="15" customWidth="1"/>
    <col min="10769" max="10770" width="3.7109375" style="15" customWidth="1"/>
    <col min="10771" max="10771" width="2.7109375" style="15" customWidth="1"/>
    <col min="10772" max="10773" width="3.7109375" style="15" customWidth="1"/>
    <col min="10774" max="10774" width="2.7109375" style="15" customWidth="1"/>
    <col min="10775" max="10776" width="3.7109375" style="15" customWidth="1"/>
    <col min="10777" max="10777" width="2.7109375" style="15" customWidth="1"/>
    <col min="10778" max="10779" width="3.7109375" style="15" customWidth="1"/>
    <col min="10780" max="10780" width="2.7109375" style="15" customWidth="1"/>
    <col min="10781" max="10782" width="3.7109375" style="15" customWidth="1"/>
    <col min="10783" max="10783" width="2.7109375" style="15" customWidth="1"/>
    <col min="10784" max="10785" width="3.7109375" style="15" customWidth="1"/>
    <col min="10786" max="10786" width="2.7109375" style="15" customWidth="1"/>
    <col min="10787" max="10788" width="3.7109375" style="15" customWidth="1"/>
    <col min="10789" max="10789" width="2.7109375" style="15" customWidth="1"/>
    <col min="10790" max="10791" width="3.7109375" style="15" customWidth="1"/>
    <col min="10792" max="10792" width="2.7109375" style="15" customWidth="1"/>
    <col min="10793" max="10794" width="3.7109375" style="15" customWidth="1"/>
    <col min="10795" max="10795" width="2.7109375" style="15" customWidth="1"/>
    <col min="10796" max="11008" width="3.7109375" style="15"/>
    <col min="11009" max="11011" width="3.7109375" style="15" customWidth="1"/>
    <col min="11012" max="11012" width="0" style="15" hidden="1" customWidth="1"/>
    <col min="11013" max="11013" width="7.7109375" style="15" customWidth="1"/>
    <col min="11014" max="11014" width="3.7109375" style="15" customWidth="1"/>
    <col min="11015" max="11015" width="2.7109375" style="15" customWidth="1"/>
    <col min="11016" max="11017" width="3.7109375" style="15" customWidth="1"/>
    <col min="11018" max="11018" width="2.7109375" style="15" customWidth="1"/>
    <col min="11019" max="11020" width="3.7109375" style="15" customWidth="1"/>
    <col min="11021" max="11021" width="2.7109375" style="15" customWidth="1"/>
    <col min="11022" max="11023" width="3.7109375" style="15" customWidth="1"/>
    <col min="11024" max="11024" width="2.7109375" style="15" customWidth="1"/>
    <col min="11025" max="11026" width="3.7109375" style="15" customWidth="1"/>
    <col min="11027" max="11027" width="2.7109375" style="15" customWidth="1"/>
    <col min="11028" max="11029" width="3.7109375" style="15" customWidth="1"/>
    <col min="11030" max="11030" width="2.7109375" style="15" customWidth="1"/>
    <col min="11031" max="11032" width="3.7109375" style="15" customWidth="1"/>
    <col min="11033" max="11033" width="2.7109375" style="15" customWidth="1"/>
    <col min="11034" max="11035" width="3.7109375" style="15" customWidth="1"/>
    <col min="11036" max="11036" width="2.7109375" style="15" customWidth="1"/>
    <col min="11037" max="11038" width="3.7109375" style="15" customWidth="1"/>
    <col min="11039" max="11039" width="2.7109375" style="15" customWidth="1"/>
    <col min="11040" max="11041" width="3.7109375" style="15" customWidth="1"/>
    <col min="11042" max="11042" width="2.7109375" style="15" customWidth="1"/>
    <col min="11043" max="11044" width="3.7109375" style="15" customWidth="1"/>
    <col min="11045" max="11045" width="2.7109375" style="15" customWidth="1"/>
    <col min="11046" max="11047" width="3.7109375" style="15" customWidth="1"/>
    <col min="11048" max="11048" width="2.7109375" style="15" customWidth="1"/>
    <col min="11049" max="11050" width="3.7109375" style="15" customWidth="1"/>
    <col min="11051" max="11051" width="2.7109375" style="15" customWidth="1"/>
    <col min="11052" max="11264" width="3.7109375" style="15"/>
    <col min="11265" max="11267" width="3.7109375" style="15" customWidth="1"/>
    <col min="11268" max="11268" width="0" style="15" hidden="1" customWidth="1"/>
    <col min="11269" max="11269" width="7.7109375" style="15" customWidth="1"/>
    <col min="11270" max="11270" width="3.7109375" style="15" customWidth="1"/>
    <col min="11271" max="11271" width="2.7109375" style="15" customWidth="1"/>
    <col min="11272" max="11273" width="3.7109375" style="15" customWidth="1"/>
    <col min="11274" max="11274" width="2.7109375" style="15" customWidth="1"/>
    <col min="11275" max="11276" width="3.7109375" style="15" customWidth="1"/>
    <col min="11277" max="11277" width="2.7109375" style="15" customWidth="1"/>
    <col min="11278" max="11279" width="3.7109375" style="15" customWidth="1"/>
    <col min="11280" max="11280" width="2.7109375" style="15" customWidth="1"/>
    <col min="11281" max="11282" width="3.7109375" style="15" customWidth="1"/>
    <col min="11283" max="11283" width="2.7109375" style="15" customWidth="1"/>
    <col min="11284" max="11285" width="3.7109375" style="15" customWidth="1"/>
    <col min="11286" max="11286" width="2.7109375" style="15" customWidth="1"/>
    <col min="11287" max="11288" width="3.7109375" style="15" customWidth="1"/>
    <col min="11289" max="11289" width="2.7109375" style="15" customWidth="1"/>
    <col min="11290" max="11291" width="3.7109375" style="15" customWidth="1"/>
    <col min="11292" max="11292" width="2.7109375" style="15" customWidth="1"/>
    <col min="11293" max="11294" width="3.7109375" style="15" customWidth="1"/>
    <col min="11295" max="11295" width="2.7109375" style="15" customWidth="1"/>
    <col min="11296" max="11297" width="3.7109375" style="15" customWidth="1"/>
    <col min="11298" max="11298" width="2.7109375" style="15" customWidth="1"/>
    <col min="11299" max="11300" width="3.7109375" style="15" customWidth="1"/>
    <col min="11301" max="11301" width="2.7109375" style="15" customWidth="1"/>
    <col min="11302" max="11303" width="3.7109375" style="15" customWidth="1"/>
    <col min="11304" max="11304" width="2.7109375" style="15" customWidth="1"/>
    <col min="11305" max="11306" width="3.7109375" style="15" customWidth="1"/>
    <col min="11307" max="11307" width="2.7109375" style="15" customWidth="1"/>
    <col min="11308" max="11520" width="3.7109375" style="15"/>
    <col min="11521" max="11523" width="3.7109375" style="15" customWidth="1"/>
    <col min="11524" max="11524" width="0" style="15" hidden="1" customWidth="1"/>
    <col min="11525" max="11525" width="7.7109375" style="15" customWidth="1"/>
    <col min="11526" max="11526" width="3.7109375" style="15" customWidth="1"/>
    <col min="11527" max="11527" width="2.7109375" style="15" customWidth="1"/>
    <col min="11528" max="11529" width="3.7109375" style="15" customWidth="1"/>
    <col min="11530" max="11530" width="2.7109375" style="15" customWidth="1"/>
    <col min="11531" max="11532" width="3.7109375" style="15" customWidth="1"/>
    <col min="11533" max="11533" width="2.7109375" style="15" customWidth="1"/>
    <col min="11534" max="11535" width="3.7109375" style="15" customWidth="1"/>
    <col min="11536" max="11536" width="2.7109375" style="15" customWidth="1"/>
    <col min="11537" max="11538" width="3.7109375" style="15" customWidth="1"/>
    <col min="11539" max="11539" width="2.7109375" style="15" customWidth="1"/>
    <col min="11540" max="11541" width="3.7109375" style="15" customWidth="1"/>
    <col min="11542" max="11542" width="2.7109375" style="15" customWidth="1"/>
    <col min="11543" max="11544" width="3.7109375" style="15" customWidth="1"/>
    <col min="11545" max="11545" width="2.7109375" style="15" customWidth="1"/>
    <col min="11546" max="11547" width="3.7109375" style="15" customWidth="1"/>
    <col min="11548" max="11548" width="2.7109375" style="15" customWidth="1"/>
    <col min="11549" max="11550" width="3.7109375" style="15" customWidth="1"/>
    <col min="11551" max="11551" width="2.7109375" style="15" customWidth="1"/>
    <col min="11552" max="11553" width="3.7109375" style="15" customWidth="1"/>
    <col min="11554" max="11554" width="2.7109375" style="15" customWidth="1"/>
    <col min="11555" max="11556" width="3.7109375" style="15" customWidth="1"/>
    <col min="11557" max="11557" width="2.7109375" style="15" customWidth="1"/>
    <col min="11558" max="11559" width="3.7109375" style="15" customWidth="1"/>
    <col min="11560" max="11560" width="2.7109375" style="15" customWidth="1"/>
    <col min="11561" max="11562" width="3.7109375" style="15" customWidth="1"/>
    <col min="11563" max="11563" width="2.7109375" style="15" customWidth="1"/>
    <col min="11564" max="11776" width="3.7109375" style="15"/>
    <col min="11777" max="11779" width="3.7109375" style="15" customWidth="1"/>
    <col min="11780" max="11780" width="0" style="15" hidden="1" customWidth="1"/>
    <col min="11781" max="11781" width="7.7109375" style="15" customWidth="1"/>
    <col min="11782" max="11782" width="3.7109375" style="15" customWidth="1"/>
    <col min="11783" max="11783" width="2.7109375" style="15" customWidth="1"/>
    <col min="11784" max="11785" width="3.7109375" style="15" customWidth="1"/>
    <col min="11786" max="11786" width="2.7109375" style="15" customWidth="1"/>
    <col min="11787" max="11788" width="3.7109375" style="15" customWidth="1"/>
    <col min="11789" max="11789" width="2.7109375" style="15" customWidth="1"/>
    <col min="11790" max="11791" width="3.7109375" style="15" customWidth="1"/>
    <col min="11792" max="11792" width="2.7109375" style="15" customWidth="1"/>
    <col min="11793" max="11794" width="3.7109375" style="15" customWidth="1"/>
    <col min="11795" max="11795" width="2.7109375" style="15" customWidth="1"/>
    <col min="11796" max="11797" width="3.7109375" style="15" customWidth="1"/>
    <col min="11798" max="11798" width="2.7109375" style="15" customWidth="1"/>
    <col min="11799" max="11800" width="3.7109375" style="15" customWidth="1"/>
    <col min="11801" max="11801" width="2.7109375" style="15" customWidth="1"/>
    <col min="11802" max="11803" width="3.7109375" style="15" customWidth="1"/>
    <col min="11804" max="11804" width="2.7109375" style="15" customWidth="1"/>
    <col min="11805" max="11806" width="3.7109375" style="15" customWidth="1"/>
    <col min="11807" max="11807" width="2.7109375" style="15" customWidth="1"/>
    <col min="11808" max="11809" width="3.7109375" style="15" customWidth="1"/>
    <col min="11810" max="11810" width="2.7109375" style="15" customWidth="1"/>
    <col min="11811" max="11812" width="3.7109375" style="15" customWidth="1"/>
    <col min="11813" max="11813" width="2.7109375" style="15" customWidth="1"/>
    <col min="11814" max="11815" width="3.7109375" style="15" customWidth="1"/>
    <col min="11816" max="11816" width="2.7109375" style="15" customWidth="1"/>
    <col min="11817" max="11818" width="3.7109375" style="15" customWidth="1"/>
    <col min="11819" max="11819" width="2.7109375" style="15" customWidth="1"/>
    <col min="11820" max="12032" width="3.7109375" style="15"/>
    <col min="12033" max="12035" width="3.7109375" style="15" customWidth="1"/>
    <col min="12036" max="12036" width="0" style="15" hidden="1" customWidth="1"/>
    <col min="12037" max="12037" width="7.7109375" style="15" customWidth="1"/>
    <col min="12038" max="12038" width="3.7109375" style="15" customWidth="1"/>
    <col min="12039" max="12039" width="2.7109375" style="15" customWidth="1"/>
    <col min="12040" max="12041" width="3.7109375" style="15" customWidth="1"/>
    <col min="12042" max="12042" width="2.7109375" style="15" customWidth="1"/>
    <col min="12043" max="12044" width="3.7109375" style="15" customWidth="1"/>
    <col min="12045" max="12045" width="2.7109375" style="15" customWidth="1"/>
    <col min="12046" max="12047" width="3.7109375" style="15" customWidth="1"/>
    <col min="12048" max="12048" width="2.7109375" style="15" customWidth="1"/>
    <col min="12049" max="12050" width="3.7109375" style="15" customWidth="1"/>
    <col min="12051" max="12051" width="2.7109375" style="15" customWidth="1"/>
    <col min="12052" max="12053" width="3.7109375" style="15" customWidth="1"/>
    <col min="12054" max="12054" width="2.7109375" style="15" customWidth="1"/>
    <col min="12055" max="12056" width="3.7109375" style="15" customWidth="1"/>
    <col min="12057" max="12057" width="2.7109375" style="15" customWidth="1"/>
    <col min="12058" max="12059" width="3.7109375" style="15" customWidth="1"/>
    <col min="12060" max="12060" width="2.7109375" style="15" customWidth="1"/>
    <col min="12061" max="12062" width="3.7109375" style="15" customWidth="1"/>
    <col min="12063" max="12063" width="2.7109375" style="15" customWidth="1"/>
    <col min="12064" max="12065" width="3.7109375" style="15" customWidth="1"/>
    <col min="12066" max="12066" width="2.7109375" style="15" customWidth="1"/>
    <col min="12067" max="12068" width="3.7109375" style="15" customWidth="1"/>
    <col min="12069" max="12069" width="2.7109375" style="15" customWidth="1"/>
    <col min="12070" max="12071" width="3.7109375" style="15" customWidth="1"/>
    <col min="12072" max="12072" width="2.7109375" style="15" customWidth="1"/>
    <col min="12073" max="12074" width="3.7109375" style="15" customWidth="1"/>
    <col min="12075" max="12075" width="2.7109375" style="15" customWidth="1"/>
    <col min="12076" max="12288" width="3.7109375" style="15"/>
    <col min="12289" max="12291" width="3.7109375" style="15" customWidth="1"/>
    <col min="12292" max="12292" width="0" style="15" hidden="1" customWidth="1"/>
    <col min="12293" max="12293" width="7.7109375" style="15" customWidth="1"/>
    <col min="12294" max="12294" width="3.7109375" style="15" customWidth="1"/>
    <col min="12295" max="12295" width="2.7109375" style="15" customWidth="1"/>
    <col min="12296" max="12297" width="3.7109375" style="15" customWidth="1"/>
    <col min="12298" max="12298" width="2.7109375" style="15" customWidth="1"/>
    <col min="12299" max="12300" width="3.7109375" style="15" customWidth="1"/>
    <col min="12301" max="12301" width="2.7109375" style="15" customWidth="1"/>
    <col min="12302" max="12303" width="3.7109375" style="15" customWidth="1"/>
    <col min="12304" max="12304" width="2.7109375" style="15" customWidth="1"/>
    <col min="12305" max="12306" width="3.7109375" style="15" customWidth="1"/>
    <col min="12307" max="12307" width="2.7109375" style="15" customWidth="1"/>
    <col min="12308" max="12309" width="3.7109375" style="15" customWidth="1"/>
    <col min="12310" max="12310" width="2.7109375" style="15" customWidth="1"/>
    <col min="12311" max="12312" width="3.7109375" style="15" customWidth="1"/>
    <col min="12313" max="12313" width="2.7109375" style="15" customWidth="1"/>
    <col min="12314" max="12315" width="3.7109375" style="15" customWidth="1"/>
    <col min="12316" max="12316" width="2.7109375" style="15" customWidth="1"/>
    <col min="12317" max="12318" width="3.7109375" style="15" customWidth="1"/>
    <col min="12319" max="12319" width="2.7109375" style="15" customWidth="1"/>
    <col min="12320" max="12321" width="3.7109375" style="15" customWidth="1"/>
    <col min="12322" max="12322" width="2.7109375" style="15" customWidth="1"/>
    <col min="12323" max="12324" width="3.7109375" style="15" customWidth="1"/>
    <col min="12325" max="12325" width="2.7109375" style="15" customWidth="1"/>
    <col min="12326" max="12327" width="3.7109375" style="15" customWidth="1"/>
    <col min="12328" max="12328" width="2.7109375" style="15" customWidth="1"/>
    <col min="12329" max="12330" width="3.7109375" style="15" customWidth="1"/>
    <col min="12331" max="12331" width="2.7109375" style="15" customWidth="1"/>
    <col min="12332" max="12544" width="3.7109375" style="15"/>
    <col min="12545" max="12547" width="3.7109375" style="15" customWidth="1"/>
    <col min="12548" max="12548" width="0" style="15" hidden="1" customWidth="1"/>
    <col min="12549" max="12549" width="7.7109375" style="15" customWidth="1"/>
    <col min="12550" max="12550" width="3.7109375" style="15" customWidth="1"/>
    <col min="12551" max="12551" width="2.7109375" style="15" customWidth="1"/>
    <col min="12552" max="12553" width="3.7109375" style="15" customWidth="1"/>
    <col min="12554" max="12554" width="2.7109375" style="15" customWidth="1"/>
    <col min="12555" max="12556" width="3.7109375" style="15" customWidth="1"/>
    <col min="12557" max="12557" width="2.7109375" style="15" customWidth="1"/>
    <col min="12558" max="12559" width="3.7109375" style="15" customWidth="1"/>
    <col min="12560" max="12560" width="2.7109375" style="15" customWidth="1"/>
    <col min="12561" max="12562" width="3.7109375" style="15" customWidth="1"/>
    <col min="12563" max="12563" width="2.7109375" style="15" customWidth="1"/>
    <col min="12564" max="12565" width="3.7109375" style="15" customWidth="1"/>
    <col min="12566" max="12566" width="2.7109375" style="15" customWidth="1"/>
    <col min="12567" max="12568" width="3.7109375" style="15" customWidth="1"/>
    <col min="12569" max="12569" width="2.7109375" style="15" customWidth="1"/>
    <col min="12570" max="12571" width="3.7109375" style="15" customWidth="1"/>
    <col min="12572" max="12572" width="2.7109375" style="15" customWidth="1"/>
    <col min="12573" max="12574" width="3.7109375" style="15" customWidth="1"/>
    <col min="12575" max="12575" width="2.7109375" style="15" customWidth="1"/>
    <col min="12576" max="12577" width="3.7109375" style="15" customWidth="1"/>
    <col min="12578" max="12578" width="2.7109375" style="15" customWidth="1"/>
    <col min="12579" max="12580" width="3.7109375" style="15" customWidth="1"/>
    <col min="12581" max="12581" width="2.7109375" style="15" customWidth="1"/>
    <col min="12582" max="12583" width="3.7109375" style="15" customWidth="1"/>
    <col min="12584" max="12584" width="2.7109375" style="15" customWidth="1"/>
    <col min="12585" max="12586" width="3.7109375" style="15" customWidth="1"/>
    <col min="12587" max="12587" width="2.7109375" style="15" customWidth="1"/>
    <col min="12588" max="12800" width="3.7109375" style="15"/>
    <col min="12801" max="12803" width="3.7109375" style="15" customWidth="1"/>
    <col min="12804" max="12804" width="0" style="15" hidden="1" customWidth="1"/>
    <col min="12805" max="12805" width="7.7109375" style="15" customWidth="1"/>
    <col min="12806" max="12806" width="3.7109375" style="15" customWidth="1"/>
    <col min="12807" max="12807" width="2.7109375" style="15" customWidth="1"/>
    <col min="12808" max="12809" width="3.7109375" style="15" customWidth="1"/>
    <col min="12810" max="12810" width="2.7109375" style="15" customWidth="1"/>
    <col min="12811" max="12812" width="3.7109375" style="15" customWidth="1"/>
    <col min="12813" max="12813" width="2.7109375" style="15" customWidth="1"/>
    <col min="12814" max="12815" width="3.7109375" style="15" customWidth="1"/>
    <col min="12816" max="12816" width="2.7109375" style="15" customWidth="1"/>
    <col min="12817" max="12818" width="3.7109375" style="15" customWidth="1"/>
    <col min="12819" max="12819" width="2.7109375" style="15" customWidth="1"/>
    <col min="12820" max="12821" width="3.7109375" style="15" customWidth="1"/>
    <col min="12822" max="12822" width="2.7109375" style="15" customWidth="1"/>
    <col min="12823" max="12824" width="3.7109375" style="15" customWidth="1"/>
    <col min="12825" max="12825" width="2.7109375" style="15" customWidth="1"/>
    <col min="12826" max="12827" width="3.7109375" style="15" customWidth="1"/>
    <col min="12828" max="12828" width="2.7109375" style="15" customWidth="1"/>
    <col min="12829" max="12830" width="3.7109375" style="15" customWidth="1"/>
    <col min="12831" max="12831" width="2.7109375" style="15" customWidth="1"/>
    <col min="12832" max="12833" width="3.7109375" style="15" customWidth="1"/>
    <col min="12834" max="12834" width="2.7109375" style="15" customWidth="1"/>
    <col min="12835" max="12836" width="3.7109375" style="15" customWidth="1"/>
    <col min="12837" max="12837" width="2.7109375" style="15" customWidth="1"/>
    <col min="12838" max="12839" width="3.7109375" style="15" customWidth="1"/>
    <col min="12840" max="12840" width="2.7109375" style="15" customWidth="1"/>
    <col min="12841" max="12842" width="3.7109375" style="15" customWidth="1"/>
    <col min="12843" max="12843" width="2.7109375" style="15" customWidth="1"/>
    <col min="12844" max="13056" width="3.7109375" style="15"/>
    <col min="13057" max="13059" width="3.7109375" style="15" customWidth="1"/>
    <col min="13060" max="13060" width="0" style="15" hidden="1" customWidth="1"/>
    <col min="13061" max="13061" width="7.7109375" style="15" customWidth="1"/>
    <col min="13062" max="13062" width="3.7109375" style="15" customWidth="1"/>
    <col min="13063" max="13063" width="2.7109375" style="15" customWidth="1"/>
    <col min="13064" max="13065" width="3.7109375" style="15" customWidth="1"/>
    <col min="13066" max="13066" width="2.7109375" style="15" customWidth="1"/>
    <col min="13067" max="13068" width="3.7109375" style="15" customWidth="1"/>
    <col min="13069" max="13069" width="2.7109375" style="15" customWidth="1"/>
    <col min="13070" max="13071" width="3.7109375" style="15" customWidth="1"/>
    <col min="13072" max="13072" width="2.7109375" style="15" customWidth="1"/>
    <col min="13073" max="13074" width="3.7109375" style="15" customWidth="1"/>
    <col min="13075" max="13075" width="2.7109375" style="15" customWidth="1"/>
    <col min="13076" max="13077" width="3.7109375" style="15" customWidth="1"/>
    <col min="13078" max="13078" width="2.7109375" style="15" customWidth="1"/>
    <col min="13079" max="13080" width="3.7109375" style="15" customWidth="1"/>
    <col min="13081" max="13081" width="2.7109375" style="15" customWidth="1"/>
    <col min="13082" max="13083" width="3.7109375" style="15" customWidth="1"/>
    <col min="13084" max="13084" width="2.7109375" style="15" customWidth="1"/>
    <col min="13085" max="13086" width="3.7109375" style="15" customWidth="1"/>
    <col min="13087" max="13087" width="2.7109375" style="15" customWidth="1"/>
    <col min="13088" max="13089" width="3.7109375" style="15" customWidth="1"/>
    <col min="13090" max="13090" width="2.7109375" style="15" customWidth="1"/>
    <col min="13091" max="13092" width="3.7109375" style="15" customWidth="1"/>
    <col min="13093" max="13093" width="2.7109375" style="15" customWidth="1"/>
    <col min="13094" max="13095" width="3.7109375" style="15" customWidth="1"/>
    <col min="13096" max="13096" width="2.7109375" style="15" customWidth="1"/>
    <col min="13097" max="13098" width="3.7109375" style="15" customWidth="1"/>
    <col min="13099" max="13099" width="2.7109375" style="15" customWidth="1"/>
    <col min="13100" max="13312" width="3.7109375" style="15"/>
    <col min="13313" max="13315" width="3.7109375" style="15" customWidth="1"/>
    <col min="13316" max="13316" width="0" style="15" hidden="1" customWidth="1"/>
    <col min="13317" max="13317" width="7.7109375" style="15" customWidth="1"/>
    <col min="13318" max="13318" width="3.7109375" style="15" customWidth="1"/>
    <col min="13319" max="13319" width="2.7109375" style="15" customWidth="1"/>
    <col min="13320" max="13321" width="3.7109375" style="15" customWidth="1"/>
    <col min="13322" max="13322" width="2.7109375" style="15" customWidth="1"/>
    <col min="13323" max="13324" width="3.7109375" style="15" customWidth="1"/>
    <col min="13325" max="13325" width="2.7109375" style="15" customWidth="1"/>
    <col min="13326" max="13327" width="3.7109375" style="15" customWidth="1"/>
    <col min="13328" max="13328" width="2.7109375" style="15" customWidth="1"/>
    <col min="13329" max="13330" width="3.7109375" style="15" customWidth="1"/>
    <col min="13331" max="13331" width="2.7109375" style="15" customWidth="1"/>
    <col min="13332" max="13333" width="3.7109375" style="15" customWidth="1"/>
    <col min="13334" max="13334" width="2.7109375" style="15" customWidth="1"/>
    <col min="13335" max="13336" width="3.7109375" style="15" customWidth="1"/>
    <col min="13337" max="13337" width="2.7109375" style="15" customWidth="1"/>
    <col min="13338" max="13339" width="3.7109375" style="15" customWidth="1"/>
    <col min="13340" max="13340" width="2.7109375" style="15" customWidth="1"/>
    <col min="13341" max="13342" width="3.7109375" style="15" customWidth="1"/>
    <col min="13343" max="13343" width="2.7109375" style="15" customWidth="1"/>
    <col min="13344" max="13345" width="3.7109375" style="15" customWidth="1"/>
    <col min="13346" max="13346" width="2.7109375" style="15" customWidth="1"/>
    <col min="13347" max="13348" width="3.7109375" style="15" customWidth="1"/>
    <col min="13349" max="13349" width="2.7109375" style="15" customWidth="1"/>
    <col min="13350" max="13351" width="3.7109375" style="15" customWidth="1"/>
    <col min="13352" max="13352" width="2.7109375" style="15" customWidth="1"/>
    <col min="13353" max="13354" width="3.7109375" style="15" customWidth="1"/>
    <col min="13355" max="13355" width="2.7109375" style="15" customWidth="1"/>
    <col min="13356" max="13568" width="3.7109375" style="15"/>
    <col min="13569" max="13571" width="3.7109375" style="15" customWidth="1"/>
    <col min="13572" max="13572" width="0" style="15" hidden="1" customWidth="1"/>
    <col min="13573" max="13573" width="7.7109375" style="15" customWidth="1"/>
    <col min="13574" max="13574" width="3.7109375" style="15" customWidth="1"/>
    <col min="13575" max="13575" width="2.7109375" style="15" customWidth="1"/>
    <col min="13576" max="13577" width="3.7109375" style="15" customWidth="1"/>
    <col min="13578" max="13578" width="2.7109375" style="15" customWidth="1"/>
    <col min="13579" max="13580" width="3.7109375" style="15" customWidth="1"/>
    <col min="13581" max="13581" width="2.7109375" style="15" customWidth="1"/>
    <col min="13582" max="13583" width="3.7109375" style="15" customWidth="1"/>
    <col min="13584" max="13584" width="2.7109375" style="15" customWidth="1"/>
    <col min="13585" max="13586" width="3.7109375" style="15" customWidth="1"/>
    <col min="13587" max="13587" width="2.7109375" style="15" customWidth="1"/>
    <col min="13588" max="13589" width="3.7109375" style="15" customWidth="1"/>
    <col min="13590" max="13590" width="2.7109375" style="15" customWidth="1"/>
    <col min="13591" max="13592" width="3.7109375" style="15" customWidth="1"/>
    <col min="13593" max="13593" width="2.7109375" style="15" customWidth="1"/>
    <col min="13594" max="13595" width="3.7109375" style="15" customWidth="1"/>
    <col min="13596" max="13596" width="2.7109375" style="15" customWidth="1"/>
    <col min="13597" max="13598" width="3.7109375" style="15" customWidth="1"/>
    <col min="13599" max="13599" width="2.7109375" style="15" customWidth="1"/>
    <col min="13600" max="13601" width="3.7109375" style="15" customWidth="1"/>
    <col min="13602" max="13602" width="2.7109375" style="15" customWidth="1"/>
    <col min="13603" max="13604" width="3.7109375" style="15" customWidth="1"/>
    <col min="13605" max="13605" width="2.7109375" style="15" customWidth="1"/>
    <col min="13606" max="13607" width="3.7109375" style="15" customWidth="1"/>
    <col min="13608" max="13608" width="2.7109375" style="15" customWidth="1"/>
    <col min="13609" max="13610" width="3.7109375" style="15" customWidth="1"/>
    <col min="13611" max="13611" width="2.7109375" style="15" customWidth="1"/>
    <col min="13612" max="13824" width="3.7109375" style="15"/>
    <col min="13825" max="13827" width="3.7109375" style="15" customWidth="1"/>
    <col min="13828" max="13828" width="0" style="15" hidden="1" customWidth="1"/>
    <col min="13829" max="13829" width="7.7109375" style="15" customWidth="1"/>
    <col min="13830" max="13830" width="3.7109375" style="15" customWidth="1"/>
    <col min="13831" max="13831" width="2.7109375" style="15" customWidth="1"/>
    <col min="13832" max="13833" width="3.7109375" style="15" customWidth="1"/>
    <col min="13834" max="13834" width="2.7109375" style="15" customWidth="1"/>
    <col min="13835" max="13836" width="3.7109375" style="15" customWidth="1"/>
    <col min="13837" max="13837" width="2.7109375" style="15" customWidth="1"/>
    <col min="13838" max="13839" width="3.7109375" style="15" customWidth="1"/>
    <col min="13840" max="13840" width="2.7109375" style="15" customWidth="1"/>
    <col min="13841" max="13842" width="3.7109375" style="15" customWidth="1"/>
    <col min="13843" max="13843" width="2.7109375" style="15" customWidth="1"/>
    <col min="13844" max="13845" width="3.7109375" style="15" customWidth="1"/>
    <col min="13846" max="13846" width="2.7109375" style="15" customWidth="1"/>
    <col min="13847" max="13848" width="3.7109375" style="15" customWidth="1"/>
    <col min="13849" max="13849" width="2.7109375" style="15" customWidth="1"/>
    <col min="13850" max="13851" width="3.7109375" style="15" customWidth="1"/>
    <col min="13852" max="13852" width="2.7109375" style="15" customWidth="1"/>
    <col min="13853" max="13854" width="3.7109375" style="15" customWidth="1"/>
    <col min="13855" max="13855" width="2.7109375" style="15" customWidth="1"/>
    <col min="13856" max="13857" width="3.7109375" style="15" customWidth="1"/>
    <col min="13858" max="13858" width="2.7109375" style="15" customWidth="1"/>
    <col min="13859" max="13860" width="3.7109375" style="15" customWidth="1"/>
    <col min="13861" max="13861" width="2.7109375" style="15" customWidth="1"/>
    <col min="13862" max="13863" width="3.7109375" style="15" customWidth="1"/>
    <col min="13864" max="13864" width="2.7109375" style="15" customWidth="1"/>
    <col min="13865" max="13866" width="3.7109375" style="15" customWidth="1"/>
    <col min="13867" max="13867" width="2.7109375" style="15" customWidth="1"/>
    <col min="13868" max="14080" width="3.7109375" style="15"/>
    <col min="14081" max="14083" width="3.7109375" style="15" customWidth="1"/>
    <col min="14084" max="14084" width="0" style="15" hidden="1" customWidth="1"/>
    <col min="14085" max="14085" width="7.7109375" style="15" customWidth="1"/>
    <col min="14086" max="14086" width="3.7109375" style="15" customWidth="1"/>
    <col min="14087" max="14087" width="2.7109375" style="15" customWidth="1"/>
    <col min="14088" max="14089" width="3.7109375" style="15" customWidth="1"/>
    <col min="14090" max="14090" width="2.7109375" style="15" customWidth="1"/>
    <col min="14091" max="14092" width="3.7109375" style="15" customWidth="1"/>
    <col min="14093" max="14093" width="2.7109375" style="15" customWidth="1"/>
    <col min="14094" max="14095" width="3.7109375" style="15" customWidth="1"/>
    <col min="14096" max="14096" width="2.7109375" style="15" customWidth="1"/>
    <col min="14097" max="14098" width="3.7109375" style="15" customWidth="1"/>
    <col min="14099" max="14099" width="2.7109375" style="15" customWidth="1"/>
    <col min="14100" max="14101" width="3.7109375" style="15" customWidth="1"/>
    <col min="14102" max="14102" width="2.7109375" style="15" customWidth="1"/>
    <col min="14103" max="14104" width="3.7109375" style="15" customWidth="1"/>
    <col min="14105" max="14105" width="2.7109375" style="15" customWidth="1"/>
    <col min="14106" max="14107" width="3.7109375" style="15" customWidth="1"/>
    <col min="14108" max="14108" width="2.7109375" style="15" customWidth="1"/>
    <col min="14109" max="14110" width="3.7109375" style="15" customWidth="1"/>
    <col min="14111" max="14111" width="2.7109375" style="15" customWidth="1"/>
    <col min="14112" max="14113" width="3.7109375" style="15" customWidth="1"/>
    <col min="14114" max="14114" width="2.7109375" style="15" customWidth="1"/>
    <col min="14115" max="14116" width="3.7109375" style="15" customWidth="1"/>
    <col min="14117" max="14117" width="2.7109375" style="15" customWidth="1"/>
    <col min="14118" max="14119" width="3.7109375" style="15" customWidth="1"/>
    <col min="14120" max="14120" width="2.7109375" style="15" customWidth="1"/>
    <col min="14121" max="14122" width="3.7109375" style="15" customWidth="1"/>
    <col min="14123" max="14123" width="2.7109375" style="15" customWidth="1"/>
    <col min="14124" max="14336" width="3.7109375" style="15"/>
    <col min="14337" max="14339" width="3.7109375" style="15" customWidth="1"/>
    <col min="14340" max="14340" width="0" style="15" hidden="1" customWidth="1"/>
    <col min="14341" max="14341" width="7.7109375" style="15" customWidth="1"/>
    <col min="14342" max="14342" width="3.7109375" style="15" customWidth="1"/>
    <col min="14343" max="14343" width="2.7109375" style="15" customWidth="1"/>
    <col min="14344" max="14345" width="3.7109375" style="15" customWidth="1"/>
    <col min="14346" max="14346" width="2.7109375" style="15" customWidth="1"/>
    <col min="14347" max="14348" width="3.7109375" style="15" customWidth="1"/>
    <col min="14349" max="14349" width="2.7109375" style="15" customWidth="1"/>
    <col min="14350" max="14351" width="3.7109375" style="15" customWidth="1"/>
    <col min="14352" max="14352" width="2.7109375" style="15" customWidth="1"/>
    <col min="14353" max="14354" width="3.7109375" style="15" customWidth="1"/>
    <col min="14355" max="14355" width="2.7109375" style="15" customWidth="1"/>
    <col min="14356" max="14357" width="3.7109375" style="15" customWidth="1"/>
    <col min="14358" max="14358" width="2.7109375" style="15" customWidth="1"/>
    <col min="14359" max="14360" width="3.7109375" style="15" customWidth="1"/>
    <col min="14361" max="14361" width="2.7109375" style="15" customWidth="1"/>
    <col min="14362" max="14363" width="3.7109375" style="15" customWidth="1"/>
    <col min="14364" max="14364" width="2.7109375" style="15" customWidth="1"/>
    <col min="14365" max="14366" width="3.7109375" style="15" customWidth="1"/>
    <col min="14367" max="14367" width="2.7109375" style="15" customWidth="1"/>
    <col min="14368" max="14369" width="3.7109375" style="15" customWidth="1"/>
    <col min="14370" max="14370" width="2.7109375" style="15" customWidth="1"/>
    <col min="14371" max="14372" width="3.7109375" style="15" customWidth="1"/>
    <col min="14373" max="14373" width="2.7109375" style="15" customWidth="1"/>
    <col min="14374" max="14375" width="3.7109375" style="15" customWidth="1"/>
    <col min="14376" max="14376" width="2.7109375" style="15" customWidth="1"/>
    <col min="14377" max="14378" width="3.7109375" style="15" customWidth="1"/>
    <col min="14379" max="14379" width="2.7109375" style="15" customWidth="1"/>
    <col min="14380" max="14592" width="3.7109375" style="15"/>
    <col min="14593" max="14595" width="3.7109375" style="15" customWidth="1"/>
    <col min="14596" max="14596" width="0" style="15" hidden="1" customWidth="1"/>
    <col min="14597" max="14597" width="7.7109375" style="15" customWidth="1"/>
    <col min="14598" max="14598" width="3.7109375" style="15" customWidth="1"/>
    <col min="14599" max="14599" width="2.7109375" style="15" customWidth="1"/>
    <col min="14600" max="14601" width="3.7109375" style="15" customWidth="1"/>
    <col min="14602" max="14602" width="2.7109375" style="15" customWidth="1"/>
    <col min="14603" max="14604" width="3.7109375" style="15" customWidth="1"/>
    <col min="14605" max="14605" width="2.7109375" style="15" customWidth="1"/>
    <col min="14606" max="14607" width="3.7109375" style="15" customWidth="1"/>
    <col min="14608" max="14608" width="2.7109375" style="15" customWidth="1"/>
    <col min="14609" max="14610" width="3.7109375" style="15" customWidth="1"/>
    <col min="14611" max="14611" width="2.7109375" style="15" customWidth="1"/>
    <col min="14612" max="14613" width="3.7109375" style="15" customWidth="1"/>
    <col min="14614" max="14614" width="2.7109375" style="15" customWidth="1"/>
    <col min="14615" max="14616" width="3.7109375" style="15" customWidth="1"/>
    <col min="14617" max="14617" width="2.7109375" style="15" customWidth="1"/>
    <col min="14618" max="14619" width="3.7109375" style="15" customWidth="1"/>
    <col min="14620" max="14620" width="2.7109375" style="15" customWidth="1"/>
    <col min="14621" max="14622" width="3.7109375" style="15" customWidth="1"/>
    <col min="14623" max="14623" width="2.7109375" style="15" customWidth="1"/>
    <col min="14624" max="14625" width="3.7109375" style="15" customWidth="1"/>
    <col min="14626" max="14626" width="2.7109375" style="15" customWidth="1"/>
    <col min="14627" max="14628" width="3.7109375" style="15" customWidth="1"/>
    <col min="14629" max="14629" width="2.7109375" style="15" customWidth="1"/>
    <col min="14630" max="14631" width="3.7109375" style="15" customWidth="1"/>
    <col min="14632" max="14632" width="2.7109375" style="15" customWidth="1"/>
    <col min="14633" max="14634" width="3.7109375" style="15" customWidth="1"/>
    <col min="14635" max="14635" width="2.7109375" style="15" customWidth="1"/>
    <col min="14636" max="14848" width="3.7109375" style="15"/>
    <col min="14849" max="14851" width="3.7109375" style="15" customWidth="1"/>
    <col min="14852" max="14852" width="0" style="15" hidden="1" customWidth="1"/>
    <col min="14853" max="14853" width="7.7109375" style="15" customWidth="1"/>
    <col min="14854" max="14854" width="3.7109375" style="15" customWidth="1"/>
    <col min="14855" max="14855" width="2.7109375" style="15" customWidth="1"/>
    <col min="14856" max="14857" width="3.7109375" style="15" customWidth="1"/>
    <col min="14858" max="14858" width="2.7109375" style="15" customWidth="1"/>
    <col min="14859" max="14860" width="3.7109375" style="15" customWidth="1"/>
    <col min="14861" max="14861" width="2.7109375" style="15" customWidth="1"/>
    <col min="14862" max="14863" width="3.7109375" style="15" customWidth="1"/>
    <col min="14864" max="14864" width="2.7109375" style="15" customWidth="1"/>
    <col min="14865" max="14866" width="3.7109375" style="15" customWidth="1"/>
    <col min="14867" max="14867" width="2.7109375" style="15" customWidth="1"/>
    <col min="14868" max="14869" width="3.7109375" style="15" customWidth="1"/>
    <col min="14870" max="14870" width="2.7109375" style="15" customWidth="1"/>
    <col min="14871" max="14872" width="3.7109375" style="15" customWidth="1"/>
    <col min="14873" max="14873" width="2.7109375" style="15" customWidth="1"/>
    <col min="14874" max="14875" width="3.7109375" style="15" customWidth="1"/>
    <col min="14876" max="14876" width="2.7109375" style="15" customWidth="1"/>
    <col min="14877" max="14878" width="3.7109375" style="15" customWidth="1"/>
    <col min="14879" max="14879" width="2.7109375" style="15" customWidth="1"/>
    <col min="14880" max="14881" width="3.7109375" style="15" customWidth="1"/>
    <col min="14882" max="14882" width="2.7109375" style="15" customWidth="1"/>
    <col min="14883" max="14884" width="3.7109375" style="15" customWidth="1"/>
    <col min="14885" max="14885" width="2.7109375" style="15" customWidth="1"/>
    <col min="14886" max="14887" width="3.7109375" style="15" customWidth="1"/>
    <col min="14888" max="14888" width="2.7109375" style="15" customWidth="1"/>
    <col min="14889" max="14890" width="3.7109375" style="15" customWidth="1"/>
    <col min="14891" max="14891" width="2.7109375" style="15" customWidth="1"/>
    <col min="14892" max="15104" width="3.7109375" style="15"/>
    <col min="15105" max="15107" width="3.7109375" style="15" customWidth="1"/>
    <col min="15108" max="15108" width="0" style="15" hidden="1" customWidth="1"/>
    <col min="15109" max="15109" width="7.7109375" style="15" customWidth="1"/>
    <col min="15110" max="15110" width="3.7109375" style="15" customWidth="1"/>
    <col min="15111" max="15111" width="2.7109375" style="15" customWidth="1"/>
    <col min="15112" max="15113" width="3.7109375" style="15" customWidth="1"/>
    <col min="15114" max="15114" width="2.7109375" style="15" customWidth="1"/>
    <col min="15115" max="15116" width="3.7109375" style="15" customWidth="1"/>
    <col min="15117" max="15117" width="2.7109375" style="15" customWidth="1"/>
    <col min="15118" max="15119" width="3.7109375" style="15" customWidth="1"/>
    <col min="15120" max="15120" width="2.7109375" style="15" customWidth="1"/>
    <col min="15121" max="15122" width="3.7109375" style="15" customWidth="1"/>
    <col min="15123" max="15123" width="2.7109375" style="15" customWidth="1"/>
    <col min="15124" max="15125" width="3.7109375" style="15" customWidth="1"/>
    <col min="15126" max="15126" width="2.7109375" style="15" customWidth="1"/>
    <col min="15127" max="15128" width="3.7109375" style="15" customWidth="1"/>
    <col min="15129" max="15129" width="2.7109375" style="15" customWidth="1"/>
    <col min="15130" max="15131" width="3.7109375" style="15" customWidth="1"/>
    <col min="15132" max="15132" width="2.7109375" style="15" customWidth="1"/>
    <col min="15133" max="15134" width="3.7109375" style="15" customWidth="1"/>
    <col min="15135" max="15135" width="2.7109375" style="15" customWidth="1"/>
    <col min="15136" max="15137" width="3.7109375" style="15" customWidth="1"/>
    <col min="15138" max="15138" width="2.7109375" style="15" customWidth="1"/>
    <col min="15139" max="15140" width="3.7109375" style="15" customWidth="1"/>
    <col min="15141" max="15141" width="2.7109375" style="15" customWidth="1"/>
    <col min="15142" max="15143" width="3.7109375" style="15" customWidth="1"/>
    <col min="15144" max="15144" width="2.7109375" style="15" customWidth="1"/>
    <col min="15145" max="15146" width="3.7109375" style="15" customWidth="1"/>
    <col min="15147" max="15147" width="2.7109375" style="15" customWidth="1"/>
    <col min="15148" max="15360" width="3.7109375" style="15"/>
    <col min="15361" max="15363" width="3.7109375" style="15" customWidth="1"/>
    <col min="15364" max="15364" width="0" style="15" hidden="1" customWidth="1"/>
    <col min="15365" max="15365" width="7.7109375" style="15" customWidth="1"/>
    <col min="15366" max="15366" width="3.7109375" style="15" customWidth="1"/>
    <col min="15367" max="15367" width="2.7109375" style="15" customWidth="1"/>
    <col min="15368" max="15369" width="3.7109375" style="15" customWidth="1"/>
    <col min="15370" max="15370" width="2.7109375" style="15" customWidth="1"/>
    <col min="15371" max="15372" width="3.7109375" style="15" customWidth="1"/>
    <col min="15373" max="15373" width="2.7109375" style="15" customWidth="1"/>
    <col min="15374" max="15375" width="3.7109375" style="15" customWidth="1"/>
    <col min="15376" max="15376" width="2.7109375" style="15" customWidth="1"/>
    <col min="15377" max="15378" width="3.7109375" style="15" customWidth="1"/>
    <col min="15379" max="15379" width="2.7109375" style="15" customWidth="1"/>
    <col min="15380" max="15381" width="3.7109375" style="15" customWidth="1"/>
    <col min="15382" max="15382" width="2.7109375" style="15" customWidth="1"/>
    <col min="15383" max="15384" width="3.7109375" style="15" customWidth="1"/>
    <col min="15385" max="15385" width="2.7109375" style="15" customWidth="1"/>
    <col min="15386" max="15387" width="3.7109375" style="15" customWidth="1"/>
    <col min="15388" max="15388" width="2.7109375" style="15" customWidth="1"/>
    <col min="15389" max="15390" width="3.7109375" style="15" customWidth="1"/>
    <col min="15391" max="15391" width="2.7109375" style="15" customWidth="1"/>
    <col min="15392" max="15393" width="3.7109375" style="15" customWidth="1"/>
    <col min="15394" max="15394" width="2.7109375" style="15" customWidth="1"/>
    <col min="15395" max="15396" width="3.7109375" style="15" customWidth="1"/>
    <col min="15397" max="15397" width="2.7109375" style="15" customWidth="1"/>
    <col min="15398" max="15399" width="3.7109375" style="15" customWidth="1"/>
    <col min="15400" max="15400" width="2.7109375" style="15" customWidth="1"/>
    <col min="15401" max="15402" width="3.7109375" style="15" customWidth="1"/>
    <col min="15403" max="15403" width="2.7109375" style="15" customWidth="1"/>
    <col min="15404" max="15616" width="3.7109375" style="15"/>
    <col min="15617" max="15619" width="3.7109375" style="15" customWidth="1"/>
    <col min="15620" max="15620" width="0" style="15" hidden="1" customWidth="1"/>
    <col min="15621" max="15621" width="7.7109375" style="15" customWidth="1"/>
    <col min="15622" max="15622" width="3.7109375" style="15" customWidth="1"/>
    <col min="15623" max="15623" width="2.7109375" style="15" customWidth="1"/>
    <col min="15624" max="15625" width="3.7109375" style="15" customWidth="1"/>
    <col min="15626" max="15626" width="2.7109375" style="15" customWidth="1"/>
    <col min="15627" max="15628" width="3.7109375" style="15" customWidth="1"/>
    <col min="15629" max="15629" width="2.7109375" style="15" customWidth="1"/>
    <col min="15630" max="15631" width="3.7109375" style="15" customWidth="1"/>
    <col min="15632" max="15632" width="2.7109375" style="15" customWidth="1"/>
    <col min="15633" max="15634" width="3.7109375" style="15" customWidth="1"/>
    <col min="15635" max="15635" width="2.7109375" style="15" customWidth="1"/>
    <col min="15636" max="15637" width="3.7109375" style="15" customWidth="1"/>
    <col min="15638" max="15638" width="2.7109375" style="15" customWidth="1"/>
    <col min="15639" max="15640" width="3.7109375" style="15" customWidth="1"/>
    <col min="15641" max="15641" width="2.7109375" style="15" customWidth="1"/>
    <col min="15642" max="15643" width="3.7109375" style="15" customWidth="1"/>
    <col min="15644" max="15644" width="2.7109375" style="15" customWidth="1"/>
    <col min="15645" max="15646" width="3.7109375" style="15" customWidth="1"/>
    <col min="15647" max="15647" width="2.7109375" style="15" customWidth="1"/>
    <col min="15648" max="15649" width="3.7109375" style="15" customWidth="1"/>
    <col min="15650" max="15650" width="2.7109375" style="15" customWidth="1"/>
    <col min="15651" max="15652" width="3.7109375" style="15" customWidth="1"/>
    <col min="15653" max="15653" width="2.7109375" style="15" customWidth="1"/>
    <col min="15654" max="15655" width="3.7109375" style="15" customWidth="1"/>
    <col min="15656" max="15656" width="2.7109375" style="15" customWidth="1"/>
    <col min="15657" max="15658" width="3.7109375" style="15" customWidth="1"/>
    <col min="15659" max="15659" width="2.7109375" style="15" customWidth="1"/>
    <col min="15660" max="15872" width="3.7109375" style="15"/>
    <col min="15873" max="15875" width="3.7109375" style="15" customWidth="1"/>
    <col min="15876" max="15876" width="0" style="15" hidden="1" customWidth="1"/>
    <col min="15877" max="15877" width="7.7109375" style="15" customWidth="1"/>
    <col min="15878" max="15878" width="3.7109375" style="15" customWidth="1"/>
    <col min="15879" max="15879" width="2.7109375" style="15" customWidth="1"/>
    <col min="15880" max="15881" width="3.7109375" style="15" customWidth="1"/>
    <col min="15882" max="15882" width="2.7109375" style="15" customWidth="1"/>
    <col min="15883" max="15884" width="3.7109375" style="15" customWidth="1"/>
    <col min="15885" max="15885" width="2.7109375" style="15" customWidth="1"/>
    <col min="15886" max="15887" width="3.7109375" style="15" customWidth="1"/>
    <col min="15888" max="15888" width="2.7109375" style="15" customWidth="1"/>
    <col min="15889" max="15890" width="3.7109375" style="15" customWidth="1"/>
    <col min="15891" max="15891" width="2.7109375" style="15" customWidth="1"/>
    <col min="15892" max="15893" width="3.7109375" style="15" customWidth="1"/>
    <col min="15894" max="15894" width="2.7109375" style="15" customWidth="1"/>
    <col min="15895" max="15896" width="3.7109375" style="15" customWidth="1"/>
    <col min="15897" max="15897" width="2.7109375" style="15" customWidth="1"/>
    <col min="15898" max="15899" width="3.7109375" style="15" customWidth="1"/>
    <col min="15900" max="15900" width="2.7109375" style="15" customWidth="1"/>
    <col min="15901" max="15902" width="3.7109375" style="15" customWidth="1"/>
    <col min="15903" max="15903" width="2.7109375" style="15" customWidth="1"/>
    <col min="15904" max="15905" width="3.7109375" style="15" customWidth="1"/>
    <col min="15906" max="15906" width="2.7109375" style="15" customWidth="1"/>
    <col min="15907" max="15908" width="3.7109375" style="15" customWidth="1"/>
    <col min="15909" max="15909" width="2.7109375" style="15" customWidth="1"/>
    <col min="15910" max="15911" width="3.7109375" style="15" customWidth="1"/>
    <col min="15912" max="15912" width="2.7109375" style="15" customWidth="1"/>
    <col min="15913" max="15914" width="3.7109375" style="15" customWidth="1"/>
    <col min="15915" max="15915" width="2.7109375" style="15" customWidth="1"/>
    <col min="15916" max="16128" width="3.7109375" style="15"/>
    <col min="16129" max="16131" width="3.7109375" style="15" customWidth="1"/>
    <col min="16132" max="16132" width="0" style="15" hidden="1" customWidth="1"/>
    <col min="16133" max="16133" width="7.7109375" style="15" customWidth="1"/>
    <col min="16134" max="16134" width="3.7109375" style="15" customWidth="1"/>
    <col min="16135" max="16135" width="2.7109375" style="15" customWidth="1"/>
    <col min="16136" max="16137" width="3.7109375" style="15" customWidth="1"/>
    <col min="16138" max="16138" width="2.7109375" style="15" customWidth="1"/>
    <col min="16139" max="16140" width="3.7109375" style="15" customWidth="1"/>
    <col min="16141" max="16141" width="2.7109375" style="15" customWidth="1"/>
    <col min="16142" max="16143" width="3.7109375" style="15" customWidth="1"/>
    <col min="16144" max="16144" width="2.7109375" style="15" customWidth="1"/>
    <col min="16145" max="16146" width="3.7109375" style="15" customWidth="1"/>
    <col min="16147" max="16147" width="2.7109375" style="15" customWidth="1"/>
    <col min="16148" max="16149" width="3.7109375" style="15" customWidth="1"/>
    <col min="16150" max="16150" width="2.7109375" style="15" customWidth="1"/>
    <col min="16151" max="16152" width="3.7109375" style="15" customWidth="1"/>
    <col min="16153" max="16153" width="2.7109375" style="15" customWidth="1"/>
    <col min="16154" max="16155" width="3.7109375" style="15" customWidth="1"/>
    <col min="16156" max="16156" width="2.7109375" style="15" customWidth="1"/>
    <col min="16157" max="16158" width="3.7109375" style="15" customWidth="1"/>
    <col min="16159" max="16159" width="2.7109375" style="15" customWidth="1"/>
    <col min="16160" max="16161" width="3.7109375" style="15" customWidth="1"/>
    <col min="16162" max="16162" width="2.7109375" style="15" customWidth="1"/>
    <col min="16163" max="16164" width="3.7109375" style="15" customWidth="1"/>
    <col min="16165" max="16165" width="2.7109375" style="15" customWidth="1"/>
    <col min="16166" max="16167" width="3.7109375" style="15" customWidth="1"/>
    <col min="16168" max="16168" width="2.7109375" style="15" customWidth="1"/>
    <col min="16169" max="16170" width="3.7109375" style="15" customWidth="1"/>
    <col min="16171" max="16171" width="2.7109375" style="15" customWidth="1"/>
    <col min="16172" max="16384" width="3.7109375" style="15"/>
  </cols>
  <sheetData>
    <row r="1" spans="1:44" ht="19.5" customHeight="1" thickBot="1" x14ac:dyDescent="0.3"/>
    <row r="2" spans="1:44" ht="18" customHeight="1" thickTop="1" thickBot="1" x14ac:dyDescent="0.3">
      <c r="E2" s="27" t="s">
        <v>27</v>
      </c>
      <c r="I2" s="353">
        <v>8</v>
      </c>
      <c r="J2" s="354"/>
      <c r="S2" s="26" t="s">
        <v>26</v>
      </c>
      <c r="X2" s="15">
        <f>ROUNDDOWN(I2/2,0)</f>
        <v>4</v>
      </c>
      <c r="AA2" s="27" t="s">
        <v>25</v>
      </c>
      <c r="AE2" s="353">
        <v>30</v>
      </c>
      <c r="AF2" s="354"/>
      <c r="AG2" s="27" t="s">
        <v>24</v>
      </c>
    </row>
    <row r="3" spans="1:44" ht="9" customHeight="1" thickTop="1" thickBot="1" x14ac:dyDescent="0.3">
      <c r="E3" s="27"/>
      <c r="I3" s="26"/>
      <c r="AE3" s="16"/>
      <c r="AF3" s="16"/>
      <c r="AG3" s="16"/>
    </row>
    <row r="4" spans="1:44" ht="18" customHeight="1" thickTop="1" thickBot="1" x14ac:dyDescent="0.3">
      <c r="E4" s="27" t="s">
        <v>20</v>
      </c>
      <c r="I4" s="355">
        <v>1</v>
      </c>
      <c r="J4" s="356"/>
      <c r="S4" s="26" t="s">
        <v>23</v>
      </c>
      <c r="X4" s="15">
        <f>I2-1+MOD(I2,2)</f>
        <v>7</v>
      </c>
      <c r="AA4" s="26" t="s">
        <v>22</v>
      </c>
      <c r="AE4" s="357">
        <f>X4*AE2/60</f>
        <v>3.5</v>
      </c>
      <c r="AF4" s="357"/>
      <c r="AG4" s="16" t="s">
        <v>21</v>
      </c>
    </row>
    <row r="5" spans="1:44" ht="9" customHeight="1" thickTop="1" thickBot="1" x14ac:dyDescent="0.3">
      <c r="E5" s="27"/>
      <c r="S5" s="26"/>
      <c r="AA5" s="26"/>
      <c r="AE5" s="16"/>
      <c r="AF5" s="16"/>
      <c r="AG5" s="16"/>
    </row>
    <row r="6" spans="1:44" ht="18" customHeight="1" thickTop="1" thickBot="1" x14ac:dyDescent="0.3">
      <c r="E6" s="27" t="s">
        <v>20</v>
      </c>
      <c r="I6" s="358">
        <v>9</v>
      </c>
      <c r="J6" s="359"/>
      <c r="S6" s="26"/>
      <c r="AA6" s="26"/>
      <c r="AE6" s="16"/>
      <c r="AF6" s="16"/>
      <c r="AG6" s="16"/>
    </row>
    <row r="7" spans="1:44" ht="10.5" customHeight="1" thickTop="1" x14ac:dyDescent="0.25"/>
    <row r="8" spans="1:44" ht="10.5" customHeight="1" x14ac:dyDescent="0.25"/>
    <row r="9" spans="1:44" s="25" customFormat="1" ht="18" hidden="1" customHeight="1" x14ac:dyDescent="0.25">
      <c r="F9" s="349">
        <v>1</v>
      </c>
      <c r="G9" s="349"/>
      <c r="H9" s="349"/>
      <c r="I9" s="349">
        <v>2</v>
      </c>
      <c r="J9" s="349"/>
      <c r="K9" s="349"/>
      <c r="L9" s="349">
        <v>3</v>
      </c>
      <c r="M9" s="349"/>
      <c r="N9" s="349"/>
      <c r="O9" s="349">
        <v>4</v>
      </c>
      <c r="P9" s="349"/>
      <c r="Q9" s="349"/>
      <c r="R9" s="349">
        <v>5</v>
      </c>
      <c r="S9" s="349"/>
      <c r="T9" s="349"/>
      <c r="U9" s="349">
        <v>6</v>
      </c>
      <c r="V9" s="349"/>
      <c r="W9" s="349"/>
      <c r="X9" s="349">
        <v>7</v>
      </c>
      <c r="Y9" s="349"/>
      <c r="Z9" s="349"/>
      <c r="AA9" s="349">
        <v>8</v>
      </c>
      <c r="AB9" s="349"/>
      <c r="AC9" s="349"/>
      <c r="AD9" s="349">
        <v>9</v>
      </c>
      <c r="AE9" s="349"/>
      <c r="AF9" s="349"/>
      <c r="AG9" s="349">
        <v>10</v>
      </c>
      <c r="AH9" s="349"/>
      <c r="AI9" s="349"/>
      <c r="AJ9" s="349">
        <v>11</v>
      </c>
      <c r="AK9" s="349"/>
      <c r="AL9" s="349"/>
      <c r="AM9" s="349">
        <v>12</v>
      </c>
      <c r="AN9" s="349"/>
      <c r="AO9" s="349"/>
      <c r="AP9" s="349">
        <v>13</v>
      </c>
      <c r="AQ9" s="349"/>
      <c r="AR9" s="349"/>
    </row>
    <row r="10" spans="1:44" s="16" customFormat="1" ht="18" customHeight="1" x14ac:dyDescent="0.25">
      <c r="E10" s="350" t="s">
        <v>11</v>
      </c>
      <c r="F10" s="23" t="s">
        <v>12</v>
      </c>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4"/>
      <c r="AJ10" s="23"/>
      <c r="AK10" s="23"/>
      <c r="AL10" s="23"/>
      <c r="AM10" s="23"/>
      <c r="AN10" s="23"/>
      <c r="AO10" s="23"/>
      <c r="AP10" s="23"/>
      <c r="AQ10" s="23"/>
      <c r="AR10" s="23"/>
    </row>
    <row r="11" spans="1:44" s="16" customFormat="1" ht="18" customHeight="1" thickBot="1" x14ac:dyDescent="0.3">
      <c r="E11" s="351"/>
      <c r="F11" s="352">
        <v>1</v>
      </c>
      <c r="G11" s="348"/>
      <c r="H11" s="348"/>
      <c r="I11" s="348">
        <f>IF(I9&gt;MaxFields,0,I9)</f>
        <v>2</v>
      </c>
      <c r="J11" s="348"/>
      <c r="K11" s="348"/>
      <c r="L11" s="348">
        <f>IF(L9&gt;MaxFields,0,L9)</f>
        <v>3</v>
      </c>
      <c r="M11" s="348"/>
      <c r="N11" s="348"/>
      <c r="O11" s="348">
        <f>IF(O9&gt;MaxFields,0,O9)</f>
        <v>4</v>
      </c>
      <c r="P11" s="348"/>
      <c r="Q11" s="348"/>
      <c r="R11" s="348">
        <f>IF(R9&gt;MaxFields,0,R9)</f>
        <v>0</v>
      </c>
      <c r="S11" s="348"/>
      <c r="T11" s="348"/>
      <c r="U11" s="348">
        <f>IF(U9&gt;MaxFields,0,U9)</f>
        <v>0</v>
      </c>
      <c r="V11" s="348"/>
      <c r="W11" s="348"/>
      <c r="X11" s="348">
        <f>IF(X9&gt;MaxFields,0,X9)</f>
        <v>0</v>
      </c>
      <c r="Y11" s="348"/>
      <c r="Z11" s="348"/>
      <c r="AA11" s="348">
        <f>IF(AA9&gt;MaxFields,0,AA9)</f>
        <v>0</v>
      </c>
      <c r="AB11" s="348"/>
      <c r="AC11" s="348"/>
      <c r="AD11" s="348">
        <f>IF(AD9&gt;MaxFields,0,AD9)</f>
        <v>0</v>
      </c>
      <c r="AE11" s="348"/>
      <c r="AF11" s="348"/>
      <c r="AG11" s="348">
        <f>IF(AG9&gt;MaxFields,0,AG9)</f>
        <v>0</v>
      </c>
      <c r="AH11" s="348"/>
      <c r="AI11" s="348"/>
      <c r="AJ11" s="348">
        <f>IF(AJ9&gt;MaxFields,0,AJ9)</f>
        <v>0</v>
      </c>
      <c r="AK11" s="348"/>
      <c r="AL11" s="348"/>
      <c r="AM11" s="348">
        <f>IF(AM9&gt;MaxFields,0,AM9)</f>
        <v>0</v>
      </c>
      <c r="AN11" s="348"/>
      <c r="AO11" s="348"/>
      <c r="AP11" s="348">
        <f>IF(AP9&gt;MaxFields,0,AP9)</f>
        <v>0</v>
      </c>
      <c r="AQ11" s="348"/>
      <c r="AR11" s="348"/>
    </row>
    <row r="12" spans="1:44" ht="18" customHeight="1" thickTop="1" x14ac:dyDescent="0.25">
      <c r="D12" s="15">
        <v>1</v>
      </c>
      <c r="E12" s="22">
        <v>1</v>
      </c>
      <c r="F12" s="19">
        <f>IF(F$11*$E12=0,"",VLOOKUP($I$2*100000+$E12*1000+F$11,Gruppierungen!$A:$G,6,FALSE))</f>
        <v>4</v>
      </c>
      <c r="G12" s="18" t="str">
        <f>IF(F$11*$E12=0,"","–")</f>
        <v>–</v>
      </c>
      <c r="H12" s="17">
        <f>IF(F$11*$E12=0,"",VLOOKUP($I$2*100000+$E12*1000+F$11,Gruppierungen!$A:$G,7,FALSE))</f>
        <v>5</v>
      </c>
      <c r="I12" s="19">
        <f>IF(I$11*$E12=0,"",VLOOKUP($I$2*100000+$E12*1000+I$11,Gruppierungen!$A:$G,6,FALSE))</f>
        <v>7</v>
      </c>
      <c r="J12" s="18" t="str">
        <f>IF(I$11*$E12=0,"","–")</f>
        <v>–</v>
      </c>
      <c r="K12" s="17">
        <f>IF(I$11*$E12=0,"",VLOOKUP($I$2*100000+$E12*1000+I$11,Gruppierungen!$A:$G,7,FALSE))</f>
        <v>6</v>
      </c>
      <c r="L12" s="19">
        <f>IF(L$11*$E12=0,"",VLOOKUP($I$2*100000+$E12*1000+L$11,Gruppierungen!$A:$G,6,FALSE))</f>
        <v>8</v>
      </c>
      <c r="M12" s="18" t="str">
        <f>IF(L$11*$E12=0,"","–")</f>
        <v>–</v>
      </c>
      <c r="N12" s="17">
        <f>IF(L$11*$E12=0,"",VLOOKUP($I$2*100000+$E12*1000+L$11,Gruppierungen!$A:$G,7,FALSE))</f>
        <v>1</v>
      </c>
      <c r="O12" s="19">
        <f>IF(O$11*$E12=0,"",VLOOKUP($I$2*100000+$E12*1000+O$11,Gruppierungen!$A:$G,6,FALSE))</f>
        <v>2</v>
      </c>
      <c r="P12" s="18" t="str">
        <f>IF(O$11*$E12=0,"","–")</f>
        <v>–</v>
      </c>
      <c r="Q12" s="17">
        <f>IF(O$11*$E12=0,"",VLOOKUP($I$2*100000+$E12*1000+O$11,Gruppierungen!$A:$G,7,FALSE))</f>
        <v>3</v>
      </c>
      <c r="R12" s="19" t="str">
        <f>IF(R$11*$E12=0,"",VLOOKUP($I$2*100000+$E12*1000+R$11,Gruppierungen!$A:$G,6,FALSE))</f>
        <v/>
      </c>
      <c r="S12" s="18" t="str">
        <f>IF(R$11*$E12=0,"","–")</f>
        <v/>
      </c>
      <c r="T12" s="17" t="str">
        <f>IF(R$11*$E12=0,"",VLOOKUP($I$2*100000+$E12*1000+R$11,Gruppierungen!$A:$G,7,FALSE))</f>
        <v/>
      </c>
      <c r="U12" s="19" t="str">
        <f>IF(U$11*$E12=0,"",VLOOKUP($I$2*100000+$E12*1000+U$11,Gruppierungen!$A:$G,6,FALSE))</f>
        <v/>
      </c>
      <c r="V12" s="18" t="str">
        <f>IF(U$11*$E12=0,"","–")</f>
        <v/>
      </c>
      <c r="W12" s="17" t="str">
        <f>IF(U$11*$E12=0,"",VLOOKUP($I$2*100000+$E12*1000+U$11,Gruppierungen!$A:$G,7,FALSE))</f>
        <v/>
      </c>
      <c r="X12" s="19" t="str">
        <f>IF(X$11*$E12=0,"",VLOOKUP($I$2*100000+$E12*1000+X$11,Gruppierungen!$A:$G,6,FALSE))</f>
        <v/>
      </c>
      <c r="Y12" s="18" t="str">
        <f>IF(X$11*$E12=0,"","–")</f>
        <v/>
      </c>
      <c r="Z12" s="17" t="str">
        <f>IF(X$11*$E12=0,"",VLOOKUP($I$2*100000+$E12*1000+X$11,Gruppierungen!$A:$G,7,FALSE))</f>
        <v/>
      </c>
      <c r="AA12" s="19" t="str">
        <f>IF(AA$11*$E12=0,"",VLOOKUP($I$2*100000+$E12*1000+AA$11,Gruppierungen!$A:$G,6,FALSE))</f>
        <v/>
      </c>
      <c r="AB12" s="18" t="str">
        <f>IF(AA$11*$E12=0,"","–")</f>
        <v/>
      </c>
      <c r="AC12" s="17" t="str">
        <f>IF(AA$11*$E12=0,"",VLOOKUP($I$2*100000+$E12*1000+AA$11,Gruppierungen!$A:$G,7,FALSE))</f>
        <v/>
      </c>
      <c r="AD12" s="19" t="str">
        <f>IF(AD$11*$E12=0,"",VLOOKUP($I$2*100000+$E12*1000+AD$11,Gruppierungen!$A:$G,6,FALSE))</f>
        <v/>
      </c>
      <c r="AE12" s="18" t="str">
        <f>IF(AD$11*$E12=0,"","–")</f>
        <v/>
      </c>
      <c r="AF12" s="17" t="str">
        <f>IF(AD$11*$E12=0,"",VLOOKUP($I$2*100000+$E12*1000+AD$11,Gruppierungen!$A:$G,7,FALSE))</f>
        <v/>
      </c>
      <c r="AG12" s="19" t="str">
        <f>IF(AG$11*$E12=0,"",VLOOKUP($I$2*100000+$E12*1000+AG$11,Gruppierungen!$A:$G,6,FALSE))</f>
        <v/>
      </c>
      <c r="AH12" s="18" t="str">
        <f>IF(AG$11*$E12=0,"","–")</f>
        <v/>
      </c>
      <c r="AI12" s="17" t="str">
        <f>IF(AG$11*$E12=0,"",VLOOKUP($I$2*100000+$E12*1000+AG$11,Gruppierungen!$A:$G,7,FALSE))</f>
        <v/>
      </c>
      <c r="AJ12" s="19" t="str">
        <f>IF(AJ$11*$E12=0,"",VLOOKUP($I$2*100000+$E12*1000+AJ$11,Gruppierungen!$A:$G,6,FALSE))</f>
        <v/>
      </c>
      <c r="AK12" s="18" t="str">
        <f>IF(AJ$11*$E12=0,"","–")</f>
        <v/>
      </c>
      <c r="AL12" s="17" t="str">
        <f>IF(AJ$11*$E12=0,"",VLOOKUP($I$2*100000+$E12*1000+AJ$11,Gruppierungen!$A:$G,7,FALSE))</f>
        <v/>
      </c>
      <c r="AM12" s="19" t="str">
        <f>IF(AM$11*$E12=0,"",VLOOKUP($I$2*100000+$E12*1000+AM$11,Gruppierungen!$A:$G,6,FALSE))</f>
        <v/>
      </c>
      <c r="AN12" s="18" t="str">
        <f>IF(AM$11*$E12=0,"","–")</f>
        <v/>
      </c>
      <c r="AO12" s="17" t="str">
        <f>IF(AM$11*$E12=0,"",VLOOKUP($I$2*100000+$E12*1000+AM$11,Gruppierungen!$A:$G,7,FALSE))</f>
        <v/>
      </c>
      <c r="AP12" s="19" t="str">
        <f>IF(AP$11*$E12=0,"",VLOOKUP($I$2*100000+$E12*1000+AP$11,Gruppierungen!$A:$G,6,FALSE))</f>
        <v/>
      </c>
      <c r="AQ12" s="18" t="str">
        <f>IF(AP$11*$E12=0,"","–")</f>
        <v/>
      </c>
      <c r="AR12" s="17" t="str">
        <f>IF(AP$11*$E12=0,"",VLOOKUP($I$2*100000+$E12*1000+AP$11,Gruppierungen!$A:$G,7,FALSE))</f>
        <v/>
      </c>
    </row>
    <row r="13" spans="1:44" ht="18" customHeight="1" x14ac:dyDescent="0.2">
      <c r="A13" s="21"/>
      <c r="D13" s="15">
        <v>2</v>
      </c>
      <c r="E13" s="20">
        <f t="shared" ref="E13:E35" si="0">IF(D13&gt;MaxROunds,0,D13)</f>
        <v>2</v>
      </c>
      <c r="F13" s="19">
        <f>IF(F$11*$E13=0,"",VLOOKUP($I$2*100000+$E13*1000+F$11,Gruppierungen!$A:$G,6,FALSE))</f>
        <v>3</v>
      </c>
      <c r="G13" s="18" t="str">
        <f t="shared" ref="G13:G35" si="1">IF(F$11*$E13=0,"","–")</f>
        <v>–</v>
      </c>
      <c r="H13" s="17">
        <f>IF(F$11*$E13=0,"",VLOOKUP($I$2*100000+$E13*1000+F$11,Gruppierungen!$A:$G,7,FALSE))</f>
        <v>7</v>
      </c>
      <c r="I13" s="19">
        <f>IF(I$11*$E13=0,"",VLOOKUP($I$2*100000+$E13*1000+I$11,Gruppierungen!$A:$G,6,FALSE))</f>
        <v>1</v>
      </c>
      <c r="J13" s="18" t="str">
        <f t="shared" ref="J13:J35" si="2">IF(I$11*$E13=0,"","–")</f>
        <v>–</v>
      </c>
      <c r="K13" s="17">
        <f>IF(I$11*$E13=0,"",VLOOKUP($I$2*100000+$E13*1000+I$11,Gruppierungen!$A:$G,7,FALSE))</f>
        <v>4</v>
      </c>
      <c r="L13" s="19">
        <f>IF(L$11*$E13=0,"",VLOOKUP($I$2*100000+$E13*1000+L$11,Gruppierungen!$A:$G,6,FALSE))</f>
        <v>6</v>
      </c>
      <c r="M13" s="18" t="str">
        <f t="shared" ref="M13:M35" si="3">IF(L$11*$E13=0,"","–")</f>
        <v>–</v>
      </c>
      <c r="N13" s="17">
        <f>IF(L$11*$E13=0,"",VLOOKUP($I$2*100000+$E13*1000+L$11,Gruppierungen!$A:$G,7,FALSE))</f>
        <v>5</v>
      </c>
      <c r="O13" s="19">
        <f>IF(O$11*$E13=0,"",VLOOKUP($I$2*100000+$E13*1000+O$11,Gruppierungen!$A:$G,6,FALSE))</f>
        <v>2</v>
      </c>
      <c r="P13" s="18" t="str">
        <f t="shared" ref="P13:P35" si="4">IF(O$11*$E13=0,"","–")</f>
        <v>–</v>
      </c>
      <c r="Q13" s="17">
        <f>IF(O$11*$E13=0,"",VLOOKUP($I$2*100000+$E13*1000+O$11,Gruppierungen!$A:$G,7,FALSE))</f>
        <v>8</v>
      </c>
      <c r="R13" s="19" t="str">
        <f>IF(R$11*$E13=0,"",VLOOKUP($I$2*100000+$E13*1000+R$11,Gruppierungen!$A:$G,6,FALSE))</f>
        <v/>
      </c>
      <c r="S13" s="18" t="str">
        <f t="shared" ref="S13:S35" si="5">IF(R$11*$E13=0,"","–")</f>
        <v/>
      </c>
      <c r="T13" s="17" t="str">
        <f>IF(R$11*$E13=0,"",VLOOKUP($I$2*100000+$E13*1000+R$11,Gruppierungen!$A:$G,7,FALSE))</f>
        <v/>
      </c>
      <c r="U13" s="19" t="str">
        <f>IF(U$11*$E13=0,"",VLOOKUP($I$2*100000+$E13*1000+U$11,Gruppierungen!$A:$G,6,FALSE))</f>
        <v/>
      </c>
      <c r="V13" s="18" t="str">
        <f t="shared" ref="V13:V35" si="6">IF(U$11*$E13=0,"","–")</f>
        <v/>
      </c>
      <c r="W13" s="17" t="str">
        <f>IF(U$11*$E13=0,"",VLOOKUP($I$2*100000+$E13*1000+U$11,Gruppierungen!$A:$G,7,FALSE))</f>
        <v/>
      </c>
      <c r="X13" s="19" t="str">
        <f>IF(X$11*$E13=0,"",VLOOKUP($I$2*100000+$E13*1000+X$11,Gruppierungen!$A:$G,6,FALSE))</f>
        <v/>
      </c>
      <c r="Y13" s="18" t="str">
        <f t="shared" ref="Y13:Y35" si="7">IF(X$11*$E13=0,"","–")</f>
        <v/>
      </c>
      <c r="Z13" s="17" t="str">
        <f>IF(X$11*$E13=0,"",VLOOKUP($I$2*100000+$E13*1000+X$11,Gruppierungen!$A:$G,7,FALSE))</f>
        <v/>
      </c>
      <c r="AA13" s="19" t="str">
        <f>IF(AA$11*$E13=0,"",VLOOKUP($I$2*100000+$E13*1000+AA$11,Gruppierungen!$A:$G,6,FALSE))</f>
        <v/>
      </c>
      <c r="AB13" s="18" t="str">
        <f t="shared" ref="AB13:AB35" si="8">IF(AA$11*$E13=0,"","–")</f>
        <v/>
      </c>
      <c r="AC13" s="17" t="str">
        <f>IF(AA$11*$E13=0,"",VLOOKUP($I$2*100000+$E13*1000+AA$11,Gruppierungen!$A:$G,7,FALSE))</f>
        <v/>
      </c>
      <c r="AD13" s="19" t="str">
        <f>IF(AD$11*$E13=0,"",VLOOKUP($I$2*100000+$E13*1000+AD$11,Gruppierungen!$A:$G,6,FALSE))</f>
        <v/>
      </c>
      <c r="AE13" s="18" t="str">
        <f t="shared" ref="AE13:AE35" si="9">IF(AD$11*$E13=0,"","–")</f>
        <v/>
      </c>
      <c r="AF13" s="17" t="str">
        <f>IF(AD$11*$E13=0,"",VLOOKUP($I$2*100000+$E13*1000+AD$11,Gruppierungen!$A:$G,7,FALSE))</f>
        <v/>
      </c>
      <c r="AG13" s="19" t="str">
        <f>IF(AG$11*$E13=0,"",VLOOKUP($I$2*100000+$E13*1000+AG$11,Gruppierungen!$A:$G,6,FALSE))</f>
        <v/>
      </c>
      <c r="AH13" s="18" t="str">
        <f t="shared" ref="AH13:AH35" si="10">IF(AG$11*$E13=0,"","–")</f>
        <v/>
      </c>
      <c r="AI13" s="17" t="str">
        <f>IF(AG$11*$E13=0,"",VLOOKUP($I$2*100000+$E13*1000+AG$11,Gruppierungen!$A:$G,7,FALSE))</f>
        <v/>
      </c>
      <c r="AJ13" s="19" t="str">
        <f>IF(AJ$11*$E13=0,"",VLOOKUP($I$2*100000+$E13*1000+AJ$11,Gruppierungen!$A:$G,6,FALSE))</f>
        <v/>
      </c>
      <c r="AK13" s="18" t="str">
        <f t="shared" ref="AK13:AK35" si="11">IF(AJ$11*$E13=0,"","–")</f>
        <v/>
      </c>
      <c r="AL13" s="17" t="str">
        <f>IF(AJ$11*$E13=0,"",VLOOKUP($I$2*100000+$E13*1000+AJ$11,Gruppierungen!$A:$G,7,FALSE))</f>
        <v/>
      </c>
      <c r="AM13" s="19" t="str">
        <f>IF(AM$11*$E13=0,"",VLOOKUP($I$2*100000+$E13*1000+AM$11,Gruppierungen!$A:$G,6,FALSE))</f>
        <v/>
      </c>
      <c r="AN13" s="18" t="str">
        <f t="shared" ref="AN13:AN35" si="12">IF(AM$11*$E13=0,"","–")</f>
        <v/>
      </c>
      <c r="AO13" s="17" t="str">
        <f>IF(AM$11*$E13=0,"",VLOOKUP($I$2*100000+$E13*1000+AM$11,Gruppierungen!$A:$G,7,FALSE))</f>
        <v/>
      </c>
      <c r="AP13" s="19" t="str">
        <f>IF(AP$11*$E13=0,"",VLOOKUP($I$2*100000+$E13*1000+AP$11,Gruppierungen!$A:$G,6,FALSE))</f>
        <v/>
      </c>
      <c r="AQ13" s="18" t="str">
        <f t="shared" ref="AQ13:AQ35" si="13">IF(AP$11*$E13=0,"","–")</f>
        <v/>
      </c>
      <c r="AR13" s="17" t="str">
        <f>IF(AP$11*$E13=0,"",VLOOKUP($I$2*100000+$E13*1000+AP$11,Gruppierungen!$A:$G,7,FALSE))</f>
        <v/>
      </c>
    </row>
    <row r="14" spans="1:44" ht="18" customHeight="1" x14ac:dyDescent="0.25">
      <c r="D14" s="15">
        <v>3</v>
      </c>
      <c r="E14" s="20">
        <f t="shared" si="0"/>
        <v>3</v>
      </c>
      <c r="F14" s="19">
        <f>IF(F$11*$E14=0,"",VLOOKUP($I$2*100000+$E14*1000+F$11,Gruppierungen!$A:$G,6,FALSE))</f>
        <v>2</v>
      </c>
      <c r="G14" s="18" t="str">
        <f t="shared" si="1"/>
        <v>–</v>
      </c>
      <c r="H14" s="17">
        <f>IF(F$11*$E14=0,"",VLOOKUP($I$2*100000+$E14*1000+F$11,Gruppierungen!$A:$G,7,FALSE))</f>
        <v>6</v>
      </c>
      <c r="I14" s="19">
        <f>IF(I$11*$E14=0,"",VLOOKUP($I$2*100000+$E14*1000+I$11,Gruppierungen!$A:$G,6,FALSE))</f>
        <v>8</v>
      </c>
      <c r="J14" s="18" t="str">
        <f t="shared" si="2"/>
        <v>–</v>
      </c>
      <c r="K14" s="17">
        <f>IF(I$11*$E14=0,"",VLOOKUP($I$2*100000+$E14*1000+I$11,Gruppierungen!$A:$G,7,FALSE))</f>
        <v>5</v>
      </c>
      <c r="L14" s="19">
        <f>IF(L$11*$E14=0,"",VLOOKUP($I$2*100000+$E14*1000+L$11,Gruppierungen!$A:$G,6,FALSE))</f>
        <v>4</v>
      </c>
      <c r="M14" s="18" t="str">
        <f t="shared" si="3"/>
        <v>–</v>
      </c>
      <c r="N14" s="17">
        <f>IF(L$11*$E14=0,"",VLOOKUP($I$2*100000+$E14*1000+L$11,Gruppierungen!$A:$G,7,FALSE))</f>
        <v>3</v>
      </c>
      <c r="O14" s="19">
        <f>IF(O$11*$E14=0,"",VLOOKUP($I$2*100000+$E14*1000+O$11,Gruppierungen!$A:$G,6,FALSE))</f>
        <v>1</v>
      </c>
      <c r="P14" s="18" t="str">
        <f t="shared" si="4"/>
        <v>–</v>
      </c>
      <c r="Q14" s="17">
        <f>IF(O$11*$E14=0,"",VLOOKUP($I$2*100000+$E14*1000+O$11,Gruppierungen!$A:$G,7,FALSE))</f>
        <v>7</v>
      </c>
      <c r="R14" s="19" t="str">
        <f>IF(R$11*$E14=0,"",VLOOKUP($I$2*100000+$E14*1000+R$11,Gruppierungen!$A:$G,6,FALSE))</f>
        <v/>
      </c>
      <c r="S14" s="18" t="str">
        <f t="shared" si="5"/>
        <v/>
      </c>
      <c r="T14" s="17" t="str">
        <f>IF(R$11*$E14=0,"",VLOOKUP($I$2*100000+$E14*1000+R$11,Gruppierungen!$A:$G,7,FALSE))</f>
        <v/>
      </c>
      <c r="U14" s="19" t="str">
        <f>IF(U$11*$E14=0,"",VLOOKUP($I$2*100000+$E14*1000+U$11,Gruppierungen!$A:$G,6,FALSE))</f>
        <v/>
      </c>
      <c r="V14" s="18" t="str">
        <f t="shared" si="6"/>
        <v/>
      </c>
      <c r="W14" s="17" t="str">
        <f>IF(U$11*$E14=0,"",VLOOKUP($I$2*100000+$E14*1000+U$11,Gruppierungen!$A:$G,7,FALSE))</f>
        <v/>
      </c>
      <c r="X14" s="19" t="str">
        <f>IF(X$11*$E14=0,"",VLOOKUP($I$2*100000+$E14*1000+X$11,Gruppierungen!$A:$G,6,FALSE))</f>
        <v/>
      </c>
      <c r="Y14" s="18" t="str">
        <f t="shared" si="7"/>
        <v/>
      </c>
      <c r="Z14" s="17" t="str">
        <f>IF(X$11*$E14=0,"",VLOOKUP($I$2*100000+$E14*1000+X$11,Gruppierungen!$A:$G,7,FALSE))</f>
        <v/>
      </c>
      <c r="AA14" s="19" t="str">
        <f>IF(AA$11*$E14=0,"",VLOOKUP($I$2*100000+$E14*1000+AA$11,Gruppierungen!$A:$G,6,FALSE))</f>
        <v/>
      </c>
      <c r="AB14" s="18" t="str">
        <f t="shared" si="8"/>
        <v/>
      </c>
      <c r="AC14" s="17" t="str">
        <f>IF(AA$11*$E14=0,"",VLOOKUP($I$2*100000+$E14*1000+AA$11,Gruppierungen!$A:$G,7,FALSE))</f>
        <v/>
      </c>
      <c r="AD14" s="19" t="str">
        <f>IF(AD$11*$E14=0,"",VLOOKUP($I$2*100000+$E14*1000+AD$11,Gruppierungen!$A:$G,6,FALSE))</f>
        <v/>
      </c>
      <c r="AE14" s="18" t="str">
        <f t="shared" si="9"/>
        <v/>
      </c>
      <c r="AF14" s="17" t="str">
        <f>IF(AD$11*$E14=0,"",VLOOKUP($I$2*100000+$E14*1000+AD$11,Gruppierungen!$A:$G,7,FALSE))</f>
        <v/>
      </c>
      <c r="AG14" s="19" t="str">
        <f>IF(AG$11*$E14=0,"",VLOOKUP($I$2*100000+$E14*1000+AG$11,Gruppierungen!$A:$G,6,FALSE))</f>
        <v/>
      </c>
      <c r="AH14" s="18" t="str">
        <f t="shared" si="10"/>
        <v/>
      </c>
      <c r="AI14" s="17" t="str">
        <f>IF(AG$11*$E14=0,"",VLOOKUP($I$2*100000+$E14*1000+AG$11,Gruppierungen!$A:$G,7,FALSE))</f>
        <v/>
      </c>
      <c r="AJ14" s="19" t="str">
        <f>IF(AJ$11*$E14=0,"",VLOOKUP($I$2*100000+$E14*1000+AJ$11,Gruppierungen!$A:$G,6,FALSE))</f>
        <v/>
      </c>
      <c r="AK14" s="18" t="str">
        <f t="shared" si="11"/>
        <v/>
      </c>
      <c r="AL14" s="17" t="str">
        <f>IF(AJ$11*$E14=0,"",VLOOKUP($I$2*100000+$E14*1000+AJ$11,Gruppierungen!$A:$G,7,FALSE))</f>
        <v/>
      </c>
      <c r="AM14" s="19" t="str">
        <f>IF(AM$11*$E14=0,"",VLOOKUP($I$2*100000+$E14*1000+AM$11,Gruppierungen!$A:$G,6,FALSE))</f>
        <v/>
      </c>
      <c r="AN14" s="18" t="str">
        <f t="shared" si="12"/>
        <v/>
      </c>
      <c r="AO14" s="17" t="str">
        <f>IF(AM$11*$E14=0,"",VLOOKUP($I$2*100000+$E14*1000+AM$11,Gruppierungen!$A:$G,7,FALSE))</f>
        <v/>
      </c>
      <c r="AP14" s="19" t="str">
        <f>IF(AP$11*$E14=0,"",VLOOKUP($I$2*100000+$E14*1000+AP$11,Gruppierungen!$A:$G,6,FALSE))</f>
        <v/>
      </c>
      <c r="AQ14" s="18" t="str">
        <f t="shared" si="13"/>
        <v/>
      </c>
      <c r="AR14" s="17" t="str">
        <f>IF(AP$11*$E14=0,"",VLOOKUP($I$2*100000+$E14*1000+AP$11,Gruppierungen!$A:$G,7,FALSE))</f>
        <v/>
      </c>
    </row>
    <row r="15" spans="1:44" ht="18" customHeight="1" x14ac:dyDescent="0.25">
      <c r="D15" s="15">
        <v>4</v>
      </c>
      <c r="E15" s="20">
        <f t="shared" si="0"/>
        <v>4</v>
      </c>
      <c r="F15" s="19">
        <f>IF(F$11*$E15=0,"",VLOOKUP($I$2*100000+$E15*1000+F$11,Gruppierungen!$A:$G,6,FALSE))</f>
        <v>8</v>
      </c>
      <c r="G15" s="18" t="str">
        <f t="shared" si="1"/>
        <v>–</v>
      </c>
      <c r="H15" s="17">
        <f>IF(F$11*$E15=0,"",VLOOKUP($I$2*100000+$E15*1000+F$11,Gruppierungen!$A:$G,7,FALSE))</f>
        <v>3</v>
      </c>
      <c r="I15" s="19">
        <f>IF(I$11*$E15=0,"",VLOOKUP($I$2*100000+$E15*1000+I$11,Gruppierungen!$A:$G,6,FALSE))</f>
        <v>2</v>
      </c>
      <c r="J15" s="18" t="str">
        <f t="shared" si="2"/>
        <v>–</v>
      </c>
      <c r="K15" s="17">
        <f>IF(I$11*$E15=0,"",VLOOKUP($I$2*100000+$E15*1000+I$11,Gruppierungen!$A:$G,7,FALSE))</f>
        <v>4</v>
      </c>
      <c r="L15" s="19">
        <f>IF(L$11*$E15=0,"",VLOOKUP($I$2*100000+$E15*1000+L$11,Gruppierungen!$A:$G,6,FALSE))</f>
        <v>5</v>
      </c>
      <c r="M15" s="18" t="str">
        <f t="shared" si="3"/>
        <v>–</v>
      </c>
      <c r="N15" s="17">
        <f>IF(L$11*$E15=0,"",VLOOKUP($I$2*100000+$E15*1000+L$11,Gruppierungen!$A:$G,7,FALSE))</f>
        <v>7</v>
      </c>
      <c r="O15" s="19">
        <f>IF(O$11*$E15=0,"",VLOOKUP($I$2*100000+$E15*1000+O$11,Gruppierungen!$A:$G,6,FALSE))</f>
        <v>6</v>
      </c>
      <c r="P15" s="18" t="str">
        <f t="shared" si="4"/>
        <v>–</v>
      </c>
      <c r="Q15" s="17">
        <f>IF(O$11*$E15=0,"",VLOOKUP($I$2*100000+$E15*1000+O$11,Gruppierungen!$A:$G,7,FALSE))</f>
        <v>1</v>
      </c>
      <c r="R15" s="19" t="str">
        <f>IF(R$11*$E15=0,"",VLOOKUP($I$2*100000+$E15*1000+R$11,Gruppierungen!$A:$G,6,FALSE))</f>
        <v/>
      </c>
      <c r="S15" s="18" t="str">
        <f t="shared" si="5"/>
        <v/>
      </c>
      <c r="T15" s="17" t="str">
        <f>IF(R$11*$E15=0,"",VLOOKUP($I$2*100000+$E15*1000+R$11,Gruppierungen!$A:$G,7,FALSE))</f>
        <v/>
      </c>
      <c r="U15" s="19" t="str">
        <f>IF(U$11*$E15=0,"",VLOOKUP($I$2*100000+$E15*1000+U$11,Gruppierungen!$A:$G,6,FALSE))</f>
        <v/>
      </c>
      <c r="V15" s="18" t="str">
        <f t="shared" si="6"/>
        <v/>
      </c>
      <c r="W15" s="17" t="str">
        <f>IF(U$11*$E15=0,"",VLOOKUP($I$2*100000+$E15*1000+U$11,Gruppierungen!$A:$G,7,FALSE))</f>
        <v/>
      </c>
      <c r="X15" s="19" t="str">
        <f>IF(X$11*$E15=0,"",VLOOKUP($I$2*100000+$E15*1000+X$11,Gruppierungen!$A:$G,6,FALSE))</f>
        <v/>
      </c>
      <c r="Y15" s="18" t="str">
        <f t="shared" si="7"/>
        <v/>
      </c>
      <c r="Z15" s="17" t="str">
        <f>IF(X$11*$E15=0,"",VLOOKUP($I$2*100000+$E15*1000+X$11,Gruppierungen!$A:$G,7,FALSE))</f>
        <v/>
      </c>
      <c r="AA15" s="19" t="str">
        <f>IF(AA$11*$E15=0,"",VLOOKUP($I$2*100000+$E15*1000+AA$11,Gruppierungen!$A:$G,6,FALSE))</f>
        <v/>
      </c>
      <c r="AB15" s="18" t="str">
        <f t="shared" si="8"/>
        <v/>
      </c>
      <c r="AC15" s="17" t="str">
        <f>IF(AA$11*$E15=0,"",VLOOKUP($I$2*100000+$E15*1000+AA$11,Gruppierungen!$A:$G,7,FALSE))</f>
        <v/>
      </c>
      <c r="AD15" s="19" t="str">
        <f>IF(AD$11*$E15=0,"",VLOOKUP($I$2*100000+$E15*1000+AD$11,Gruppierungen!$A:$G,6,FALSE))</f>
        <v/>
      </c>
      <c r="AE15" s="18" t="str">
        <f t="shared" si="9"/>
        <v/>
      </c>
      <c r="AF15" s="17" t="str">
        <f>IF(AD$11*$E15=0,"",VLOOKUP($I$2*100000+$E15*1000+AD$11,Gruppierungen!$A:$G,7,FALSE))</f>
        <v/>
      </c>
      <c r="AG15" s="19" t="str">
        <f>IF(AG$11*$E15=0,"",VLOOKUP($I$2*100000+$E15*1000+AG$11,Gruppierungen!$A:$G,6,FALSE))</f>
        <v/>
      </c>
      <c r="AH15" s="18" t="str">
        <f t="shared" si="10"/>
        <v/>
      </c>
      <c r="AI15" s="17" t="str">
        <f>IF(AG$11*$E15=0,"",VLOOKUP($I$2*100000+$E15*1000+AG$11,Gruppierungen!$A:$G,7,FALSE))</f>
        <v/>
      </c>
      <c r="AJ15" s="19" t="str">
        <f>IF(AJ$11*$E15=0,"",VLOOKUP($I$2*100000+$E15*1000+AJ$11,Gruppierungen!$A:$G,6,FALSE))</f>
        <v/>
      </c>
      <c r="AK15" s="18" t="str">
        <f t="shared" si="11"/>
        <v/>
      </c>
      <c r="AL15" s="17" t="str">
        <f>IF(AJ$11*$E15=0,"",VLOOKUP($I$2*100000+$E15*1000+AJ$11,Gruppierungen!$A:$G,7,FALSE))</f>
        <v/>
      </c>
      <c r="AM15" s="19" t="str">
        <f>IF(AM$11*$E15=0,"",VLOOKUP($I$2*100000+$E15*1000+AM$11,Gruppierungen!$A:$G,6,FALSE))</f>
        <v/>
      </c>
      <c r="AN15" s="18" t="str">
        <f t="shared" si="12"/>
        <v/>
      </c>
      <c r="AO15" s="17" t="str">
        <f>IF(AM$11*$E15=0,"",VLOOKUP($I$2*100000+$E15*1000+AM$11,Gruppierungen!$A:$G,7,FALSE))</f>
        <v/>
      </c>
      <c r="AP15" s="19" t="str">
        <f>IF(AP$11*$E15=0,"",VLOOKUP($I$2*100000+$E15*1000+AP$11,Gruppierungen!$A:$G,6,FALSE))</f>
        <v/>
      </c>
      <c r="AQ15" s="18" t="str">
        <f t="shared" si="13"/>
        <v/>
      </c>
      <c r="AR15" s="17" t="str">
        <f>IF(AP$11*$E15=0,"",VLOOKUP($I$2*100000+$E15*1000+AP$11,Gruppierungen!$A:$G,7,FALSE))</f>
        <v/>
      </c>
    </row>
    <row r="16" spans="1:44" ht="18" customHeight="1" x14ac:dyDescent="0.25">
      <c r="D16" s="15">
        <v>5</v>
      </c>
      <c r="E16" s="20">
        <f t="shared" si="0"/>
        <v>5</v>
      </c>
      <c r="F16" s="19">
        <f>IF(F$11*$E16=0,"",VLOOKUP($I$2*100000+$E16*1000+F$11,Gruppierungen!$A:$G,6,FALSE))</f>
        <v>8</v>
      </c>
      <c r="G16" s="18" t="str">
        <f t="shared" si="1"/>
        <v>–</v>
      </c>
      <c r="H16" s="17">
        <f>IF(F$11*$E16=0,"",VLOOKUP($I$2*100000+$E16*1000+F$11,Gruppierungen!$A:$G,7,FALSE))</f>
        <v>6</v>
      </c>
      <c r="I16" s="19">
        <f>IF(I$11*$E16=0,"",VLOOKUP($I$2*100000+$E16*1000+I$11,Gruppierungen!$A:$G,6,FALSE))</f>
        <v>5</v>
      </c>
      <c r="J16" s="18" t="str">
        <f t="shared" si="2"/>
        <v>–</v>
      </c>
      <c r="K16" s="17">
        <f>IF(I$11*$E16=0,"",VLOOKUP($I$2*100000+$E16*1000+I$11,Gruppierungen!$A:$G,7,FALSE))</f>
        <v>2</v>
      </c>
      <c r="L16" s="19">
        <f>IF(L$11*$E16=0,"",VLOOKUP($I$2*100000+$E16*1000+L$11,Gruppierungen!$A:$G,6,FALSE))</f>
        <v>3</v>
      </c>
      <c r="M16" s="18" t="str">
        <f t="shared" si="3"/>
        <v>–</v>
      </c>
      <c r="N16" s="17">
        <f>IF(L$11*$E16=0,"",VLOOKUP($I$2*100000+$E16*1000+L$11,Gruppierungen!$A:$G,7,FALSE))</f>
        <v>1</v>
      </c>
      <c r="O16" s="19">
        <f>IF(O$11*$E16=0,"",VLOOKUP($I$2*100000+$E16*1000+O$11,Gruppierungen!$A:$G,6,FALSE))</f>
        <v>7</v>
      </c>
      <c r="P16" s="18" t="str">
        <f t="shared" si="4"/>
        <v>–</v>
      </c>
      <c r="Q16" s="17">
        <f>IF(O$11*$E16=0,"",VLOOKUP($I$2*100000+$E16*1000+O$11,Gruppierungen!$A:$G,7,FALSE))</f>
        <v>4</v>
      </c>
      <c r="R16" s="19" t="str">
        <f>IF(R$11*$E16=0,"",VLOOKUP($I$2*100000+$E16*1000+R$11,Gruppierungen!$A:$G,6,FALSE))</f>
        <v/>
      </c>
      <c r="S16" s="18" t="str">
        <f t="shared" si="5"/>
        <v/>
      </c>
      <c r="T16" s="17" t="str">
        <f>IF(R$11*$E16=0,"",VLOOKUP($I$2*100000+$E16*1000+R$11,Gruppierungen!$A:$G,7,FALSE))</f>
        <v/>
      </c>
      <c r="U16" s="19" t="str">
        <f>IF(U$11*$E16=0,"",VLOOKUP($I$2*100000+$E16*1000+U$11,Gruppierungen!$A:$G,6,FALSE))</f>
        <v/>
      </c>
      <c r="V16" s="18" t="str">
        <f t="shared" si="6"/>
        <v/>
      </c>
      <c r="W16" s="17" t="str">
        <f>IF(U$11*$E16=0,"",VLOOKUP($I$2*100000+$E16*1000+U$11,Gruppierungen!$A:$G,7,FALSE))</f>
        <v/>
      </c>
      <c r="X16" s="19" t="str">
        <f>IF(X$11*$E16=0,"",VLOOKUP($I$2*100000+$E16*1000+X$11,Gruppierungen!$A:$G,6,FALSE))</f>
        <v/>
      </c>
      <c r="Y16" s="18" t="str">
        <f t="shared" si="7"/>
        <v/>
      </c>
      <c r="Z16" s="17" t="str">
        <f>IF(X$11*$E16=0,"",VLOOKUP($I$2*100000+$E16*1000+X$11,Gruppierungen!$A:$G,7,FALSE))</f>
        <v/>
      </c>
      <c r="AA16" s="19" t="str">
        <f>IF(AA$11*$E16=0,"",VLOOKUP($I$2*100000+$E16*1000+AA$11,Gruppierungen!$A:$G,6,FALSE))</f>
        <v/>
      </c>
      <c r="AB16" s="18" t="str">
        <f t="shared" si="8"/>
        <v/>
      </c>
      <c r="AC16" s="17" t="str">
        <f>IF(AA$11*$E16=0,"",VLOOKUP($I$2*100000+$E16*1000+AA$11,Gruppierungen!$A:$G,7,FALSE))</f>
        <v/>
      </c>
      <c r="AD16" s="19" t="str">
        <f>IF(AD$11*$E16=0,"",VLOOKUP($I$2*100000+$E16*1000+AD$11,Gruppierungen!$A:$G,6,FALSE))</f>
        <v/>
      </c>
      <c r="AE16" s="18" t="str">
        <f t="shared" si="9"/>
        <v/>
      </c>
      <c r="AF16" s="17" t="str">
        <f>IF(AD$11*$E16=0,"",VLOOKUP($I$2*100000+$E16*1000+AD$11,Gruppierungen!$A:$G,7,FALSE))</f>
        <v/>
      </c>
      <c r="AG16" s="19" t="str">
        <f>IF(AG$11*$E16=0,"",VLOOKUP($I$2*100000+$E16*1000+AG$11,Gruppierungen!$A:$G,6,FALSE))</f>
        <v/>
      </c>
      <c r="AH16" s="18" t="str">
        <f t="shared" si="10"/>
        <v/>
      </c>
      <c r="AI16" s="17" t="str">
        <f>IF(AG$11*$E16=0,"",VLOOKUP($I$2*100000+$E16*1000+AG$11,Gruppierungen!$A:$G,7,FALSE))</f>
        <v/>
      </c>
      <c r="AJ16" s="19" t="str">
        <f>IF(AJ$11*$E16=0,"",VLOOKUP($I$2*100000+$E16*1000+AJ$11,Gruppierungen!$A:$G,6,FALSE))</f>
        <v/>
      </c>
      <c r="AK16" s="18" t="str">
        <f t="shared" si="11"/>
        <v/>
      </c>
      <c r="AL16" s="17" t="str">
        <f>IF(AJ$11*$E16=0,"",VLOOKUP($I$2*100000+$E16*1000+AJ$11,Gruppierungen!$A:$G,7,FALSE))</f>
        <v/>
      </c>
      <c r="AM16" s="19" t="str">
        <f>IF(AM$11*$E16=0,"",VLOOKUP($I$2*100000+$E16*1000+AM$11,Gruppierungen!$A:$G,6,FALSE))</f>
        <v/>
      </c>
      <c r="AN16" s="18" t="str">
        <f t="shared" si="12"/>
        <v/>
      </c>
      <c r="AO16" s="17" t="str">
        <f>IF(AM$11*$E16=0,"",VLOOKUP($I$2*100000+$E16*1000+AM$11,Gruppierungen!$A:$G,7,FALSE))</f>
        <v/>
      </c>
      <c r="AP16" s="19" t="str">
        <f>IF(AP$11*$E16=0,"",VLOOKUP($I$2*100000+$E16*1000+AP$11,Gruppierungen!$A:$G,6,FALSE))</f>
        <v/>
      </c>
      <c r="AQ16" s="18" t="str">
        <f t="shared" si="13"/>
        <v/>
      </c>
      <c r="AR16" s="17" t="str">
        <f>IF(AP$11*$E16=0,"",VLOOKUP($I$2*100000+$E16*1000+AP$11,Gruppierungen!$A:$G,7,FALSE))</f>
        <v/>
      </c>
    </row>
    <row r="17" spans="4:44" ht="18" customHeight="1" x14ac:dyDescent="0.25">
      <c r="D17" s="15">
        <v>6</v>
      </c>
      <c r="E17" s="20">
        <f t="shared" si="0"/>
        <v>6</v>
      </c>
      <c r="F17" s="19">
        <f>IF(F$11*$E17=0,"",VLOOKUP($I$2*100000+$E17*1000+F$11,Gruppierungen!$A:$G,6,FALSE))</f>
        <v>1</v>
      </c>
      <c r="G17" s="18" t="str">
        <f t="shared" si="1"/>
        <v>–</v>
      </c>
      <c r="H17" s="17">
        <f>IF(F$11*$E17=0,"",VLOOKUP($I$2*100000+$E17*1000+F$11,Gruppierungen!$A:$G,7,FALSE))</f>
        <v>2</v>
      </c>
      <c r="I17" s="19">
        <f>IF(I$11*$E17=0,"",VLOOKUP($I$2*100000+$E17*1000+I$11,Gruppierungen!$A:$G,6,FALSE))</f>
        <v>7</v>
      </c>
      <c r="J17" s="18" t="str">
        <f t="shared" si="2"/>
        <v>–</v>
      </c>
      <c r="K17" s="17">
        <f>IF(I$11*$E17=0,"",VLOOKUP($I$2*100000+$E17*1000+I$11,Gruppierungen!$A:$G,7,FALSE))</f>
        <v>8</v>
      </c>
      <c r="L17" s="19">
        <f>IF(L$11*$E17=0,"",VLOOKUP($I$2*100000+$E17*1000+L$11,Gruppierungen!$A:$G,6,FALSE))</f>
        <v>6</v>
      </c>
      <c r="M17" s="18" t="str">
        <f t="shared" si="3"/>
        <v>–</v>
      </c>
      <c r="N17" s="17">
        <f>IF(L$11*$E17=0,"",VLOOKUP($I$2*100000+$E17*1000+L$11,Gruppierungen!$A:$G,7,FALSE))</f>
        <v>4</v>
      </c>
      <c r="O17" s="19">
        <f>IF(O$11*$E17=0,"",VLOOKUP($I$2*100000+$E17*1000+O$11,Gruppierungen!$A:$G,6,FALSE))</f>
        <v>5</v>
      </c>
      <c r="P17" s="18" t="str">
        <f t="shared" si="4"/>
        <v>–</v>
      </c>
      <c r="Q17" s="17">
        <f>IF(O$11*$E17=0,"",VLOOKUP($I$2*100000+$E17*1000+O$11,Gruppierungen!$A:$G,7,FALSE))</f>
        <v>3</v>
      </c>
      <c r="R17" s="19" t="str">
        <f>IF(R$11*$E17=0,"",VLOOKUP($I$2*100000+$E17*1000+R$11,Gruppierungen!$A:$G,6,FALSE))</f>
        <v/>
      </c>
      <c r="S17" s="18" t="str">
        <f t="shared" si="5"/>
        <v/>
      </c>
      <c r="T17" s="17" t="str">
        <f>IF(R$11*$E17=0,"",VLOOKUP($I$2*100000+$E17*1000+R$11,Gruppierungen!$A:$G,7,FALSE))</f>
        <v/>
      </c>
      <c r="U17" s="19" t="str">
        <f>IF(U$11*$E17=0,"",VLOOKUP($I$2*100000+$E17*1000+U$11,Gruppierungen!$A:$G,6,FALSE))</f>
        <v/>
      </c>
      <c r="V17" s="18" t="str">
        <f t="shared" si="6"/>
        <v/>
      </c>
      <c r="W17" s="17" t="str">
        <f>IF(U$11*$E17=0,"",VLOOKUP($I$2*100000+$E17*1000+U$11,Gruppierungen!$A:$G,7,FALSE))</f>
        <v/>
      </c>
      <c r="X17" s="19" t="str">
        <f>IF(X$11*$E17=0,"",VLOOKUP($I$2*100000+$E17*1000+X$11,Gruppierungen!$A:$G,6,FALSE))</f>
        <v/>
      </c>
      <c r="Y17" s="18" t="str">
        <f t="shared" si="7"/>
        <v/>
      </c>
      <c r="Z17" s="17" t="str">
        <f>IF(X$11*$E17=0,"",VLOOKUP($I$2*100000+$E17*1000+X$11,Gruppierungen!$A:$G,7,FALSE))</f>
        <v/>
      </c>
      <c r="AA17" s="19" t="str">
        <f>IF(AA$11*$E17=0,"",VLOOKUP($I$2*100000+$E17*1000+AA$11,Gruppierungen!$A:$G,6,FALSE))</f>
        <v/>
      </c>
      <c r="AB17" s="18" t="str">
        <f t="shared" si="8"/>
        <v/>
      </c>
      <c r="AC17" s="17" t="str">
        <f>IF(AA$11*$E17=0,"",VLOOKUP($I$2*100000+$E17*1000+AA$11,Gruppierungen!$A:$G,7,FALSE))</f>
        <v/>
      </c>
      <c r="AD17" s="19" t="str">
        <f>IF(AD$11*$E17=0,"",VLOOKUP($I$2*100000+$E17*1000+AD$11,Gruppierungen!$A:$G,6,FALSE))</f>
        <v/>
      </c>
      <c r="AE17" s="18" t="str">
        <f t="shared" si="9"/>
        <v/>
      </c>
      <c r="AF17" s="17" t="str">
        <f>IF(AD$11*$E17=0,"",VLOOKUP($I$2*100000+$E17*1000+AD$11,Gruppierungen!$A:$G,7,FALSE))</f>
        <v/>
      </c>
      <c r="AG17" s="19" t="str">
        <f>IF(AG$11*$E17=0,"",VLOOKUP($I$2*100000+$E17*1000+AG$11,Gruppierungen!$A:$G,6,FALSE))</f>
        <v/>
      </c>
      <c r="AH17" s="18" t="str">
        <f t="shared" si="10"/>
        <v/>
      </c>
      <c r="AI17" s="17" t="str">
        <f>IF(AG$11*$E17=0,"",VLOOKUP($I$2*100000+$E17*1000+AG$11,Gruppierungen!$A:$G,7,FALSE))</f>
        <v/>
      </c>
      <c r="AJ17" s="19" t="str">
        <f>IF(AJ$11*$E17=0,"",VLOOKUP($I$2*100000+$E17*1000+AJ$11,Gruppierungen!$A:$G,6,FALSE))</f>
        <v/>
      </c>
      <c r="AK17" s="18" t="str">
        <f t="shared" si="11"/>
        <v/>
      </c>
      <c r="AL17" s="17" t="str">
        <f>IF(AJ$11*$E17=0,"",VLOOKUP($I$2*100000+$E17*1000+AJ$11,Gruppierungen!$A:$G,7,FALSE))</f>
        <v/>
      </c>
      <c r="AM17" s="19" t="str">
        <f>IF(AM$11*$E17=0,"",VLOOKUP($I$2*100000+$E17*1000+AM$11,Gruppierungen!$A:$G,6,FALSE))</f>
        <v/>
      </c>
      <c r="AN17" s="18" t="str">
        <f t="shared" si="12"/>
        <v/>
      </c>
      <c r="AO17" s="17" t="str">
        <f>IF(AM$11*$E17=0,"",VLOOKUP($I$2*100000+$E17*1000+AM$11,Gruppierungen!$A:$G,7,FALSE))</f>
        <v/>
      </c>
      <c r="AP17" s="19" t="str">
        <f>IF(AP$11*$E17=0,"",VLOOKUP($I$2*100000+$E17*1000+AP$11,Gruppierungen!$A:$G,6,FALSE))</f>
        <v/>
      </c>
      <c r="AQ17" s="18" t="str">
        <f t="shared" si="13"/>
        <v/>
      </c>
      <c r="AR17" s="17" t="str">
        <f>IF(AP$11*$E17=0,"",VLOOKUP($I$2*100000+$E17*1000+AP$11,Gruppierungen!$A:$G,7,FALSE))</f>
        <v/>
      </c>
    </row>
    <row r="18" spans="4:44" ht="18" customHeight="1" x14ac:dyDescent="0.25">
      <c r="D18" s="15">
        <v>7</v>
      </c>
      <c r="E18" s="20">
        <f t="shared" si="0"/>
        <v>7</v>
      </c>
      <c r="F18" s="19">
        <f>IF(F$11*$E18=0,"",VLOOKUP($I$2*100000+$E18*1000+F$11,Gruppierungen!$A:$G,6,FALSE))</f>
        <v>1</v>
      </c>
      <c r="G18" s="18" t="str">
        <f t="shared" si="1"/>
        <v>–</v>
      </c>
      <c r="H18" s="17">
        <f>IF(F$11*$E18=0,"",VLOOKUP($I$2*100000+$E18*1000+F$11,Gruppierungen!$A:$G,7,FALSE))</f>
        <v>5</v>
      </c>
      <c r="I18" s="19">
        <f>IF(I$11*$E18=0,"",VLOOKUP($I$2*100000+$E18*1000+I$11,Gruppierungen!$A:$G,6,FALSE))</f>
        <v>3</v>
      </c>
      <c r="J18" s="18" t="str">
        <f t="shared" si="2"/>
        <v>–</v>
      </c>
      <c r="K18" s="17">
        <f>IF(I$11*$E18=0,"",VLOOKUP($I$2*100000+$E18*1000+I$11,Gruppierungen!$A:$G,7,FALSE))</f>
        <v>6</v>
      </c>
      <c r="L18" s="19">
        <f>IF(L$11*$E18=0,"",VLOOKUP($I$2*100000+$E18*1000+L$11,Gruppierungen!$A:$G,6,FALSE))</f>
        <v>7</v>
      </c>
      <c r="M18" s="18" t="str">
        <f t="shared" si="3"/>
        <v>–</v>
      </c>
      <c r="N18" s="17">
        <f>IF(L$11*$E18=0,"",VLOOKUP($I$2*100000+$E18*1000+L$11,Gruppierungen!$A:$G,7,FALSE))</f>
        <v>2</v>
      </c>
      <c r="O18" s="19">
        <f>IF(O$11*$E18=0,"",VLOOKUP($I$2*100000+$E18*1000+O$11,Gruppierungen!$A:$G,6,FALSE))</f>
        <v>4</v>
      </c>
      <c r="P18" s="18" t="str">
        <f t="shared" si="4"/>
        <v>–</v>
      </c>
      <c r="Q18" s="17">
        <f>IF(O$11*$E18=0,"",VLOOKUP($I$2*100000+$E18*1000+O$11,Gruppierungen!$A:$G,7,FALSE))</f>
        <v>8</v>
      </c>
      <c r="R18" s="19" t="str">
        <f>IF(R$11*$E18=0,"",VLOOKUP($I$2*100000+$E18*1000+R$11,Gruppierungen!$A:$G,6,FALSE))</f>
        <v/>
      </c>
      <c r="S18" s="18" t="str">
        <f t="shared" si="5"/>
        <v/>
      </c>
      <c r="T18" s="17" t="str">
        <f>IF(R$11*$E18=0,"",VLOOKUP($I$2*100000+$E18*1000+R$11,Gruppierungen!$A:$G,7,FALSE))</f>
        <v/>
      </c>
      <c r="U18" s="19" t="str">
        <f>IF(U$11*$E18=0,"",VLOOKUP($I$2*100000+$E18*1000+U$11,Gruppierungen!$A:$G,6,FALSE))</f>
        <v/>
      </c>
      <c r="V18" s="18" t="str">
        <f t="shared" si="6"/>
        <v/>
      </c>
      <c r="W18" s="17" t="str">
        <f>IF(U$11*$E18=0,"",VLOOKUP($I$2*100000+$E18*1000+U$11,Gruppierungen!$A:$G,7,FALSE))</f>
        <v/>
      </c>
      <c r="X18" s="19" t="str">
        <f>IF(X$11*$E18=0,"",VLOOKUP($I$2*100000+$E18*1000+X$11,Gruppierungen!$A:$G,6,FALSE))</f>
        <v/>
      </c>
      <c r="Y18" s="18" t="str">
        <f t="shared" si="7"/>
        <v/>
      </c>
      <c r="Z18" s="17" t="str">
        <f>IF(X$11*$E18=0,"",VLOOKUP($I$2*100000+$E18*1000+X$11,Gruppierungen!$A:$G,7,FALSE))</f>
        <v/>
      </c>
      <c r="AA18" s="19" t="str">
        <f>IF(AA$11*$E18=0,"",VLOOKUP($I$2*100000+$E18*1000+AA$11,Gruppierungen!$A:$G,6,FALSE))</f>
        <v/>
      </c>
      <c r="AB18" s="18" t="str">
        <f t="shared" si="8"/>
        <v/>
      </c>
      <c r="AC18" s="17" t="str">
        <f>IF(AA$11*$E18=0,"",VLOOKUP($I$2*100000+$E18*1000+AA$11,Gruppierungen!$A:$G,7,FALSE))</f>
        <v/>
      </c>
      <c r="AD18" s="19" t="str">
        <f>IF(AD$11*$E18=0,"",VLOOKUP($I$2*100000+$E18*1000+AD$11,Gruppierungen!$A:$G,6,FALSE))</f>
        <v/>
      </c>
      <c r="AE18" s="18" t="str">
        <f t="shared" si="9"/>
        <v/>
      </c>
      <c r="AF18" s="17" t="str">
        <f>IF(AD$11*$E18=0,"",VLOOKUP($I$2*100000+$E18*1000+AD$11,Gruppierungen!$A:$G,7,FALSE))</f>
        <v/>
      </c>
      <c r="AG18" s="19" t="str">
        <f>IF(AG$11*$E18=0,"",VLOOKUP($I$2*100000+$E18*1000+AG$11,Gruppierungen!$A:$G,6,FALSE))</f>
        <v/>
      </c>
      <c r="AH18" s="18" t="str">
        <f t="shared" si="10"/>
        <v/>
      </c>
      <c r="AI18" s="17" t="str">
        <f>IF(AG$11*$E18=0,"",VLOOKUP($I$2*100000+$E18*1000+AG$11,Gruppierungen!$A:$G,7,FALSE))</f>
        <v/>
      </c>
      <c r="AJ18" s="19" t="str">
        <f>IF(AJ$11*$E18=0,"",VLOOKUP($I$2*100000+$E18*1000+AJ$11,Gruppierungen!$A:$G,6,FALSE))</f>
        <v/>
      </c>
      <c r="AK18" s="18" t="str">
        <f t="shared" si="11"/>
        <v/>
      </c>
      <c r="AL18" s="17" t="str">
        <f>IF(AJ$11*$E18=0,"",VLOOKUP($I$2*100000+$E18*1000+AJ$11,Gruppierungen!$A:$G,7,FALSE))</f>
        <v/>
      </c>
      <c r="AM18" s="19" t="str">
        <f>IF(AM$11*$E18=0,"",VLOOKUP($I$2*100000+$E18*1000+AM$11,Gruppierungen!$A:$G,6,FALSE))</f>
        <v/>
      </c>
      <c r="AN18" s="18" t="str">
        <f t="shared" si="12"/>
        <v/>
      </c>
      <c r="AO18" s="17" t="str">
        <f>IF(AM$11*$E18=0,"",VLOOKUP($I$2*100000+$E18*1000+AM$11,Gruppierungen!$A:$G,7,FALSE))</f>
        <v/>
      </c>
      <c r="AP18" s="19" t="str">
        <f>IF(AP$11*$E18=0,"",VLOOKUP($I$2*100000+$E18*1000+AP$11,Gruppierungen!$A:$G,6,FALSE))</f>
        <v/>
      </c>
      <c r="AQ18" s="18" t="str">
        <f t="shared" si="13"/>
        <v/>
      </c>
      <c r="AR18" s="17" t="str">
        <f>IF(AP$11*$E18=0,"",VLOOKUP($I$2*100000+$E18*1000+AP$11,Gruppierungen!$A:$G,7,FALSE))</f>
        <v/>
      </c>
    </row>
    <row r="19" spans="4:44" ht="18" customHeight="1" x14ac:dyDescent="0.25">
      <c r="D19" s="15">
        <v>8</v>
      </c>
      <c r="E19" s="20">
        <f t="shared" si="0"/>
        <v>0</v>
      </c>
      <c r="F19" s="19" t="str">
        <f>IF(F$11*$E19=0,"",VLOOKUP($I$2*100000+$E19*1000+F$11,Gruppierungen!$A:$G,6,FALSE))</f>
        <v/>
      </c>
      <c r="G19" s="18" t="str">
        <f t="shared" si="1"/>
        <v/>
      </c>
      <c r="H19" s="17" t="str">
        <f>IF(F$11*$E19=0,"",VLOOKUP($I$2*100000+$E19*1000+F$11,Gruppierungen!$A:$G,7,FALSE))</f>
        <v/>
      </c>
      <c r="I19" s="19" t="str">
        <f>IF(I$11*$E19=0,"",VLOOKUP($I$2*100000+$E19*1000+I$11,Gruppierungen!$A:$G,6,FALSE))</f>
        <v/>
      </c>
      <c r="J19" s="18" t="str">
        <f t="shared" si="2"/>
        <v/>
      </c>
      <c r="K19" s="17" t="str">
        <f>IF(I$11*$E19=0,"",VLOOKUP($I$2*100000+$E19*1000+I$11,Gruppierungen!$A:$G,7,FALSE))</f>
        <v/>
      </c>
      <c r="L19" s="19" t="str">
        <f>IF(L$11*$E19=0,"",VLOOKUP($I$2*100000+$E19*1000+L$11,Gruppierungen!$A:$G,6,FALSE))</f>
        <v/>
      </c>
      <c r="M19" s="18" t="str">
        <f t="shared" si="3"/>
        <v/>
      </c>
      <c r="N19" s="17" t="str">
        <f>IF(L$11*$E19=0,"",VLOOKUP($I$2*100000+$E19*1000+L$11,Gruppierungen!$A:$G,7,FALSE))</f>
        <v/>
      </c>
      <c r="O19" s="19" t="str">
        <f>IF(O$11*$E19=0,"",VLOOKUP($I$2*100000+$E19*1000+O$11,Gruppierungen!$A:$G,6,FALSE))</f>
        <v/>
      </c>
      <c r="P19" s="18" t="str">
        <f t="shared" si="4"/>
        <v/>
      </c>
      <c r="Q19" s="17" t="str">
        <f>IF(O$11*$E19=0,"",VLOOKUP($I$2*100000+$E19*1000+O$11,Gruppierungen!$A:$G,7,FALSE))</f>
        <v/>
      </c>
      <c r="R19" s="19" t="str">
        <f>IF(R$11*$E19=0,"",VLOOKUP($I$2*100000+$E19*1000+R$11,Gruppierungen!$A:$G,6,FALSE))</f>
        <v/>
      </c>
      <c r="S19" s="18" t="str">
        <f t="shared" si="5"/>
        <v/>
      </c>
      <c r="T19" s="17" t="str">
        <f>IF(R$11*$E19=0,"",VLOOKUP($I$2*100000+$E19*1000+R$11,Gruppierungen!$A:$G,7,FALSE))</f>
        <v/>
      </c>
      <c r="U19" s="19" t="str">
        <f>IF(U$11*$E19=0,"",VLOOKUP($I$2*100000+$E19*1000+U$11,Gruppierungen!$A:$G,6,FALSE))</f>
        <v/>
      </c>
      <c r="V19" s="18" t="str">
        <f t="shared" si="6"/>
        <v/>
      </c>
      <c r="W19" s="17" t="str">
        <f>IF(U$11*$E19=0,"",VLOOKUP($I$2*100000+$E19*1000+U$11,Gruppierungen!$A:$G,7,FALSE))</f>
        <v/>
      </c>
      <c r="X19" s="19" t="str">
        <f>IF(X$11*$E19=0,"",VLOOKUP($I$2*100000+$E19*1000+X$11,Gruppierungen!$A:$G,6,FALSE))</f>
        <v/>
      </c>
      <c r="Y19" s="18" t="str">
        <f t="shared" si="7"/>
        <v/>
      </c>
      <c r="Z19" s="17" t="str">
        <f>IF(X$11*$E19=0,"",VLOOKUP($I$2*100000+$E19*1000+X$11,Gruppierungen!$A:$G,7,FALSE))</f>
        <v/>
      </c>
      <c r="AA19" s="19" t="str">
        <f>IF(AA$11*$E19=0,"",VLOOKUP($I$2*100000+$E19*1000+AA$11,Gruppierungen!$A:$G,6,FALSE))</f>
        <v/>
      </c>
      <c r="AB19" s="18" t="str">
        <f t="shared" si="8"/>
        <v/>
      </c>
      <c r="AC19" s="17" t="str">
        <f>IF(AA$11*$E19=0,"",VLOOKUP($I$2*100000+$E19*1000+AA$11,Gruppierungen!$A:$G,7,FALSE))</f>
        <v/>
      </c>
      <c r="AD19" s="19" t="str">
        <f>IF(AD$11*$E19=0,"",VLOOKUP($I$2*100000+$E19*1000+AD$11,Gruppierungen!$A:$G,6,FALSE))</f>
        <v/>
      </c>
      <c r="AE19" s="18" t="str">
        <f t="shared" si="9"/>
        <v/>
      </c>
      <c r="AF19" s="17" t="str">
        <f>IF(AD$11*$E19=0,"",VLOOKUP($I$2*100000+$E19*1000+AD$11,Gruppierungen!$A:$G,7,FALSE))</f>
        <v/>
      </c>
      <c r="AG19" s="19" t="str">
        <f>IF(AG$11*$E19=0,"",VLOOKUP($I$2*100000+$E19*1000+AG$11,Gruppierungen!$A:$G,6,FALSE))</f>
        <v/>
      </c>
      <c r="AH19" s="18" t="str">
        <f t="shared" si="10"/>
        <v/>
      </c>
      <c r="AI19" s="17" t="str">
        <f>IF(AG$11*$E19=0,"",VLOOKUP($I$2*100000+$E19*1000+AG$11,Gruppierungen!$A:$G,7,FALSE))</f>
        <v/>
      </c>
      <c r="AJ19" s="19" t="str">
        <f>IF(AJ$11*$E19=0,"",VLOOKUP($I$2*100000+$E19*1000+AJ$11,Gruppierungen!$A:$G,6,FALSE))</f>
        <v/>
      </c>
      <c r="AK19" s="18" t="str">
        <f t="shared" si="11"/>
        <v/>
      </c>
      <c r="AL19" s="17" t="str">
        <f>IF(AJ$11*$E19=0,"",VLOOKUP($I$2*100000+$E19*1000+AJ$11,Gruppierungen!$A:$G,7,FALSE))</f>
        <v/>
      </c>
      <c r="AM19" s="19" t="str">
        <f>IF(AM$11*$E19=0,"",VLOOKUP($I$2*100000+$E19*1000+AM$11,Gruppierungen!$A:$G,6,FALSE))</f>
        <v/>
      </c>
      <c r="AN19" s="18" t="str">
        <f t="shared" si="12"/>
        <v/>
      </c>
      <c r="AO19" s="17" t="str">
        <f>IF(AM$11*$E19=0,"",VLOOKUP($I$2*100000+$E19*1000+AM$11,Gruppierungen!$A:$G,7,FALSE))</f>
        <v/>
      </c>
      <c r="AP19" s="19" t="str">
        <f>IF(AP$11*$E19=0,"",VLOOKUP($I$2*100000+$E19*1000+AP$11,Gruppierungen!$A:$G,6,FALSE))</f>
        <v/>
      </c>
      <c r="AQ19" s="18" t="str">
        <f t="shared" si="13"/>
        <v/>
      </c>
      <c r="AR19" s="17" t="str">
        <f>IF(AP$11*$E19=0,"",VLOOKUP($I$2*100000+$E19*1000+AP$11,Gruppierungen!$A:$G,7,FALSE))</f>
        <v/>
      </c>
    </row>
    <row r="20" spans="4:44" ht="18" customHeight="1" x14ac:dyDescent="0.25">
      <c r="D20" s="15">
        <v>9</v>
      </c>
      <c r="E20" s="20">
        <f t="shared" si="0"/>
        <v>0</v>
      </c>
      <c r="F20" s="19" t="str">
        <f>IF(F$11*$E20=0,"",VLOOKUP($I$2*100000+$E20*1000+F$11,Gruppierungen!$A:$G,6,FALSE))</f>
        <v/>
      </c>
      <c r="G20" s="18" t="str">
        <f t="shared" si="1"/>
        <v/>
      </c>
      <c r="H20" s="17" t="str">
        <f>IF(F$11*$E20=0,"",VLOOKUP($I$2*100000+$E20*1000+F$11,Gruppierungen!$A:$G,7,FALSE))</f>
        <v/>
      </c>
      <c r="I20" s="19" t="str">
        <f>IF(I$11*$E20=0,"",VLOOKUP($I$2*100000+$E20*1000+I$11,Gruppierungen!$A:$G,6,FALSE))</f>
        <v/>
      </c>
      <c r="J20" s="18" t="str">
        <f t="shared" si="2"/>
        <v/>
      </c>
      <c r="K20" s="17" t="str">
        <f>IF(I$11*$E20=0,"",VLOOKUP($I$2*100000+$E20*1000+I$11,Gruppierungen!$A:$G,7,FALSE))</f>
        <v/>
      </c>
      <c r="L20" s="19" t="str">
        <f>IF(L$11*$E20=0,"",VLOOKUP($I$2*100000+$E20*1000+L$11,Gruppierungen!$A:$G,6,FALSE))</f>
        <v/>
      </c>
      <c r="M20" s="18" t="str">
        <f t="shared" si="3"/>
        <v/>
      </c>
      <c r="N20" s="17" t="str">
        <f>IF(L$11*$E20=0,"",VLOOKUP($I$2*100000+$E20*1000+L$11,Gruppierungen!$A:$G,7,FALSE))</f>
        <v/>
      </c>
      <c r="O20" s="19" t="str">
        <f>IF(O$11*$E20=0,"",VLOOKUP($I$2*100000+$E20*1000+O$11,Gruppierungen!$A:$G,6,FALSE))</f>
        <v/>
      </c>
      <c r="P20" s="18" t="str">
        <f t="shared" si="4"/>
        <v/>
      </c>
      <c r="Q20" s="17" t="str">
        <f>IF(O$11*$E20=0,"",VLOOKUP($I$2*100000+$E20*1000+O$11,Gruppierungen!$A:$G,7,FALSE))</f>
        <v/>
      </c>
      <c r="R20" s="19" t="str">
        <f>IF(R$11*$E20=0,"",VLOOKUP($I$2*100000+$E20*1000+R$11,Gruppierungen!$A:$G,6,FALSE))</f>
        <v/>
      </c>
      <c r="S20" s="18" t="str">
        <f t="shared" si="5"/>
        <v/>
      </c>
      <c r="T20" s="17" t="str">
        <f>IF(R$11*$E20=0,"",VLOOKUP($I$2*100000+$E20*1000+R$11,Gruppierungen!$A:$G,7,FALSE))</f>
        <v/>
      </c>
      <c r="U20" s="19" t="str">
        <f>IF(U$11*$E20=0,"",VLOOKUP($I$2*100000+$E20*1000+U$11,Gruppierungen!$A:$G,6,FALSE))</f>
        <v/>
      </c>
      <c r="V20" s="18" t="str">
        <f t="shared" si="6"/>
        <v/>
      </c>
      <c r="W20" s="17" t="str">
        <f>IF(U$11*$E20=0,"",VLOOKUP($I$2*100000+$E20*1000+U$11,Gruppierungen!$A:$G,7,FALSE))</f>
        <v/>
      </c>
      <c r="X20" s="19" t="str">
        <f>IF(X$11*$E20=0,"",VLOOKUP($I$2*100000+$E20*1000+X$11,Gruppierungen!$A:$G,6,FALSE))</f>
        <v/>
      </c>
      <c r="Y20" s="18" t="str">
        <f t="shared" si="7"/>
        <v/>
      </c>
      <c r="Z20" s="17" t="str">
        <f>IF(X$11*$E20=0,"",VLOOKUP($I$2*100000+$E20*1000+X$11,Gruppierungen!$A:$G,7,FALSE))</f>
        <v/>
      </c>
      <c r="AA20" s="19" t="str">
        <f>IF(AA$11*$E20=0,"",VLOOKUP($I$2*100000+$E20*1000+AA$11,Gruppierungen!$A:$G,6,FALSE))</f>
        <v/>
      </c>
      <c r="AB20" s="18" t="str">
        <f t="shared" si="8"/>
        <v/>
      </c>
      <c r="AC20" s="17" t="str">
        <f>IF(AA$11*$E20=0,"",VLOOKUP($I$2*100000+$E20*1000+AA$11,Gruppierungen!$A:$G,7,FALSE))</f>
        <v/>
      </c>
      <c r="AD20" s="19" t="str">
        <f>IF(AD$11*$E20=0,"",VLOOKUP($I$2*100000+$E20*1000+AD$11,Gruppierungen!$A:$G,6,FALSE))</f>
        <v/>
      </c>
      <c r="AE20" s="18" t="str">
        <f t="shared" si="9"/>
        <v/>
      </c>
      <c r="AF20" s="17" t="str">
        <f>IF(AD$11*$E20=0,"",VLOOKUP($I$2*100000+$E20*1000+AD$11,Gruppierungen!$A:$G,7,FALSE))</f>
        <v/>
      </c>
      <c r="AG20" s="19" t="str">
        <f>IF(AG$11*$E20=0,"",VLOOKUP($I$2*100000+$E20*1000+AG$11,Gruppierungen!$A:$G,6,FALSE))</f>
        <v/>
      </c>
      <c r="AH20" s="18" t="str">
        <f t="shared" si="10"/>
        <v/>
      </c>
      <c r="AI20" s="17" t="str">
        <f>IF(AG$11*$E20=0,"",VLOOKUP($I$2*100000+$E20*1000+AG$11,Gruppierungen!$A:$G,7,FALSE))</f>
        <v/>
      </c>
      <c r="AJ20" s="19" t="str">
        <f>IF(AJ$11*$E20=0,"",VLOOKUP($I$2*100000+$E20*1000+AJ$11,Gruppierungen!$A:$G,6,FALSE))</f>
        <v/>
      </c>
      <c r="AK20" s="18" t="str">
        <f t="shared" si="11"/>
        <v/>
      </c>
      <c r="AL20" s="17" t="str">
        <f>IF(AJ$11*$E20=0,"",VLOOKUP($I$2*100000+$E20*1000+AJ$11,Gruppierungen!$A:$G,7,FALSE))</f>
        <v/>
      </c>
      <c r="AM20" s="19" t="str">
        <f>IF(AM$11*$E20=0,"",VLOOKUP($I$2*100000+$E20*1000+AM$11,Gruppierungen!$A:$G,6,FALSE))</f>
        <v/>
      </c>
      <c r="AN20" s="18" t="str">
        <f t="shared" si="12"/>
        <v/>
      </c>
      <c r="AO20" s="17" t="str">
        <f>IF(AM$11*$E20=0,"",VLOOKUP($I$2*100000+$E20*1000+AM$11,Gruppierungen!$A:$G,7,FALSE))</f>
        <v/>
      </c>
      <c r="AP20" s="19" t="str">
        <f>IF(AP$11*$E20=0,"",VLOOKUP($I$2*100000+$E20*1000+AP$11,Gruppierungen!$A:$G,6,FALSE))</f>
        <v/>
      </c>
      <c r="AQ20" s="18" t="str">
        <f t="shared" si="13"/>
        <v/>
      </c>
      <c r="AR20" s="17" t="str">
        <f>IF(AP$11*$E20=0,"",VLOOKUP($I$2*100000+$E20*1000+AP$11,Gruppierungen!$A:$G,7,FALSE))</f>
        <v/>
      </c>
    </row>
    <row r="21" spans="4:44" ht="18" customHeight="1" x14ac:dyDescent="0.25">
      <c r="D21" s="15">
        <v>10</v>
      </c>
      <c r="E21" s="20">
        <f t="shared" si="0"/>
        <v>0</v>
      </c>
      <c r="F21" s="19" t="str">
        <f>IF(F$11*$E21=0,"",VLOOKUP($I$2*100000+$E21*1000+F$11,Gruppierungen!$A:$G,6,FALSE))</f>
        <v/>
      </c>
      <c r="G21" s="18" t="str">
        <f t="shared" si="1"/>
        <v/>
      </c>
      <c r="H21" s="17" t="str">
        <f>IF(F$11*$E21=0,"",VLOOKUP($I$2*100000+$E21*1000+F$11,Gruppierungen!$A:$G,7,FALSE))</f>
        <v/>
      </c>
      <c r="I21" s="19" t="str">
        <f>IF(I$11*$E21=0,"",VLOOKUP($I$2*100000+$E21*1000+I$11,Gruppierungen!$A:$G,6,FALSE))</f>
        <v/>
      </c>
      <c r="J21" s="18" t="str">
        <f t="shared" si="2"/>
        <v/>
      </c>
      <c r="K21" s="17" t="str">
        <f>IF(I$11*$E21=0,"",VLOOKUP($I$2*100000+$E21*1000+I$11,Gruppierungen!$A:$G,7,FALSE))</f>
        <v/>
      </c>
      <c r="L21" s="19" t="str">
        <f>IF(L$11*$E21=0,"",VLOOKUP($I$2*100000+$E21*1000+L$11,Gruppierungen!$A:$G,6,FALSE))</f>
        <v/>
      </c>
      <c r="M21" s="18" t="str">
        <f t="shared" si="3"/>
        <v/>
      </c>
      <c r="N21" s="17" t="str">
        <f>IF(L$11*$E21=0,"",VLOOKUP($I$2*100000+$E21*1000+L$11,Gruppierungen!$A:$G,7,FALSE))</f>
        <v/>
      </c>
      <c r="O21" s="19" t="str">
        <f>IF(O$11*$E21=0,"",VLOOKUP($I$2*100000+$E21*1000+O$11,Gruppierungen!$A:$G,6,FALSE))</f>
        <v/>
      </c>
      <c r="P21" s="18" t="str">
        <f t="shared" si="4"/>
        <v/>
      </c>
      <c r="Q21" s="17" t="str">
        <f>IF(O$11*$E21=0,"",VLOOKUP($I$2*100000+$E21*1000+O$11,Gruppierungen!$A:$G,7,FALSE))</f>
        <v/>
      </c>
      <c r="R21" s="19" t="str">
        <f>IF(R$11*$E21=0,"",VLOOKUP($I$2*100000+$E21*1000+R$11,Gruppierungen!$A:$G,6,FALSE))</f>
        <v/>
      </c>
      <c r="S21" s="18" t="str">
        <f t="shared" si="5"/>
        <v/>
      </c>
      <c r="T21" s="17" t="str">
        <f>IF(R$11*$E21=0,"",VLOOKUP($I$2*100000+$E21*1000+R$11,Gruppierungen!$A:$G,7,FALSE))</f>
        <v/>
      </c>
      <c r="U21" s="19" t="str">
        <f>IF(U$11*$E21=0,"",VLOOKUP($I$2*100000+$E21*1000+U$11,Gruppierungen!$A:$G,6,FALSE))</f>
        <v/>
      </c>
      <c r="V21" s="18" t="str">
        <f t="shared" si="6"/>
        <v/>
      </c>
      <c r="W21" s="17" t="str">
        <f>IF(U$11*$E21=0,"",VLOOKUP($I$2*100000+$E21*1000+U$11,Gruppierungen!$A:$G,7,FALSE))</f>
        <v/>
      </c>
      <c r="X21" s="19" t="str">
        <f>IF(X$11*$E21=0,"",VLOOKUP($I$2*100000+$E21*1000+X$11,Gruppierungen!$A:$G,6,FALSE))</f>
        <v/>
      </c>
      <c r="Y21" s="18" t="str">
        <f t="shared" si="7"/>
        <v/>
      </c>
      <c r="Z21" s="17" t="str">
        <f>IF(X$11*$E21=0,"",VLOOKUP($I$2*100000+$E21*1000+X$11,Gruppierungen!$A:$G,7,FALSE))</f>
        <v/>
      </c>
      <c r="AA21" s="19" t="str">
        <f>IF(AA$11*$E21=0,"",VLOOKUP($I$2*100000+$E21*1000+AA$11,Gruppierungen!$A:$G,6,FALSE))</f>
        <v/>
      </c>
      <c r="AB21" s="18" t="str">
        <f t="shared" si="8"/>
        <v/>
      </c>
      <c r="AC21" s="17" t="str">
        <f>IF(AA$11*$E21=0,"",VLOOKUP($I$2*100000+$E21*1000+AA$11,Gruppierungen!$A:$G,7,FALSE))</f>
        <v/>
      </c>
      <c r="AD21" s="19" t="str">
        <f>IF(AD$11*$E21=0,"",VLOOKUP($I$2*100000+$E21*1000+AD$11,Gruppierungen!$A:$G,6,FALSE))</f>
        <v/>
      </c>
      <c r="AE21" s="18" t="str">
        <f t="shared" si="9"/>
        <v/>
      </c>
      <c r="AF21" s="17" t="str">
        <f>IF(AD$11*$E21=0,"",VLOOKUP($I$2*100000+$E21*1000+AD$11,Gruppierungen!$A:$G,7,FALSE))</f>
        <v/>
      </c>
      <c r="AG21" s="19" t="str">
        <f>IF(AG$11*$E21=0,"",VLOOKUP($I$2*100000+$E21*1000+AG$11,Gruppierungen!$A:$G,6,FALSE))</f>
        <v/>
      </c>
      <c r="AH21" s="18" t="str">
        <f t="shared" si="10"/>
        <v/>
      </c>
      <c r="AI21" s="17" t="str">
        <f>IF(AG$11*$E21=0,"",VLOOKUP($I$2*100000+$E21*1000+AG$11,Gruppierungen!$A:$G,7,FALSE))</f>
        <v/>
      </c>
      <c r="AJ21" s="19" t="str">
        <f>IF(AJ$11*$E21=0,"",VLOOKUP($I$2*100000+$E21*1000+AJ$11,Gruppierungen!$A:$G,6,FALSE))</f>
        <v/>
      </c>
      <c r="AK21" s="18" t="str">
        <f t="shared" si="11"/>
        <v/>
      </c>
      <c r="AL21" s="17" t="str">
        <f>IF(AJ$11*$E21=0,"",VLOOKUP($I$2*100000+$E21*1000+AJ$11,Gruppierungen!$A:$G,7,FALSE))</f>
        <v/>
      </c>
      <c r="AM21" s="19" t="str">
        <f>IF(AM$11*$E21=0,"",VLOOKUP($I$2*100000+$E21*1000+AM$11,Gruppierungen!$A:$G,6,FALSE))</f>
        <v/>
      </c>
      <c r="AN21" s="18" t="str">
        <f t="shared" si="12"/>
        <v/>
      </c>
      <c r="AO21" s="17" t="str">
        <f>IF(AM$11*$E21=0,"",VLOOKUP($I$2*100000+$E21*1000+AM$11,Gruppierungen!$A:$G,7,FALSE))</f>
        <v/>
      </c>
      <c r="AP21" s="19" t="str">
        <f>IF(AP$11*$E21=0,"",VLOOKUP($I$2*100000+$E21*1000+AP$11,Gruppierungen!$A:$G,6,FALSE))</f>
        <v/>
      </c>
      <c r="AQ21" s="18" t="str">
        <f t="shared" si="13"/>
        <v/>
      </c>
      <c r="AR21" s="17" t="str">
        <f>IF(AP$11*$E21=0,"",VLOOKUP($I$2*100000+$E21*1000+AP$11,Gruppierungen!$A:$G,7,FALSE))</f>
        <v/>
      </c>
    </row>
    <row r="22" spans="4:44" ht="18" customHeight="1" x14ac:dyDescent="0.25">
      <c r="D22" s="15">
        <v>11</v>
      </c>
      <c r="E22" s="20">
        <f t="shared" si="0"/>
        <v>0</v>
      </c>
      <c r="F22" s="19" t="str">
        <f>IF(F$11*$E22=0,"",VLOOKUP($I$2*100000+$E22*1000+F$11,Gruppierungen!$A:$G,6,FALSE))</f>
        <v/>
      </c>
      <c r="G22" s="18" t="str">
        <f t="shared" si="1"/>
        <v/>
      </c>
      <c r="H22" s="17" t="str">
        <f>IF(F$11*$E22=0,"",VLOOKUP($I$2*100000+$E22*1000+F$11,Gruppierungen!$A:$G,7,FALSE))</f>
        <v/>
      </c>
      <c r="I22" s="19" t="str">
        <f>IF(I$11*$E22=0,"",VLOOKUP($I$2*100000+$E22*1000+I$11,Gruppierungen!$A:$G,6,FALSE))</f>
        <v/>
      </c>
      <c r="J22" s="18" t="str">
        <f t="shared" si="2"/>
        <v/>
      </c>
      <c r="K22" s="17" t="str">
        <f>IF(I$11*$E22=0,"",VLOOKUP($I$2*100000+$E22*1000+I$11,Gruppierungen!$A:$G,7,FALSE))</f>
        <v/>
      </c>
      <c r="L22" s="19" t="str">
        <f>IF(L$11*$E22=0,"",VLOOKUP($I$2*100000+$E22*1000+L$11,Gruppierungen!$A:$G,6,FALSE))</f>
        <v/>
      </c>
      <c r="M22" s="18" t="str">
        <f t="shared" si="3"/>
        <v/>
      </c>
      <c r="N22" s="17" t="str">
        <f>IF(L$11*$E22=0,"",VLOOKUP($I$2*100000+$E22*1000+L$11,Gruppierungen!$A:$G,7,FALSE))</f>
        <v/>
      </c>
      <c r="O22" s="19" t="str">
        <f>IF(O$11*$E22=0,"",VLOOKUP($I$2*100000+$E22*1000+O$11,Gruppierungen!$A:$G,6,FALSE))</f>
        <v/>
      </c>
      <c r="P22" s="18" t="str">
        <f t="shared" si="4"/>
        <v/>
      </c>
      <c r="Q22" s="17" t="str">
        <f>IF(O$11*$E22=0,"",VLOOKUP($I$2*100000+$E22*1000+O$11,Gruppierungen!$A:$G,7,FALSE))</f>
        <v/>
      </c>
      <c r="R22" s="19" t="str">
        <f>IF(R$11*$E22=0,"",VLOOKUP($I$2*100000+$E22*1000+R$11,Gruppierungen!$A:$G,6,FALSE))</f>
        <v/>
      </c>
      <c r="S22" s="18" t="str">
        <f t="shared" si="5"/>
        <v/>
      </c>
      <c r="T22" s="17" t="str">
        <f>IF(R$11*$E22=0,"",VLOOKUP($I$2*100000+$E22*1000+R$11,Gruppierungen!$A:$G,7,FALSE))</f>
        <v/>
      </c>
      <c r="U22" s="19" t="str">
        <f>IF(U$11*$E22=0,"",VLOOKUP($I$2*100000+$E22*1000+U$11,Gruppierungen!$A:$G,6,FALSE))</f>
        <v/>
      </c>
      <c r="V22" s="18" t="str">
        <f t="shared" si="6"/>
        <v/>
      </c>
      <c r="W22" s="17" t="str">
        <f>IF(U$11*$E22=0,"",VLOOKUP($I$2*100000+$E22*1000+U$11,Gruppierungen!$A:$G,7,FALSE))</f>
        <v/>
      </c>
      <c r="X22" s="19" t="str">
        <f>IF(X$11*$E22=0,"",VLOOKUP($I$2*100000+$E22*1000+X$11,Gruppierungen!$A:$G,6,FALSE))</f>
        <v/>
      </c>
      <c r="Y22" s="18" t="str">
        <f t="shared" si="7"/>
        <v/>
      </c>
      <c r="Z22" s="17" t="str">
        <f>IF(X$11*$E22=0,"",VLOOKUP($I$2*100000+$E22*1000+X$11,Gruppierungen!$A:$G,7,FALSE))</f>
        <v/>
      </c>
      <c r="AA22" s="19" t="str">
        <f>IF(AA$11*$E22=0,"",VLOOKUP($I$2*100000+$E22*1000+AA$11,Gruppierungen!$A:$G,6,FALSE))</f>
        <v/>
      </c>
      <c r="AB22" s="18" t="str">
        <f t="shared" si="8"/>
        <v/>
      </c>
      <c r="AC22" s="17" t="str">
        <f>IF(AA$11*$E22=0,"",VLOOKUP($I$2*100000+$E22*1000+AA$11,Gruppierungen!$A:$G,7,FALSE))</f>
        <v/>
      </c>
      <c r="AD22" s="19" t="str">
        <f>IF(AD$11*$E22=0,"",VLOOKUP($I$2*100000+$E22*1000+AD$11,Gruppierungen!$A:$G,6,FALSE))</f>
        <v/>
      </c>
      <c r="AE22" s="18" t="str">
        <f t="shared" si="9"/>
        <v/>
      </c>
      <c r="AF22" s="17" t="str">
        <f>IF(AD$11*$E22=0,"",VLOOKUP($I$2*100000+$E22*1000+AD$11,Gruppierungen!$A:$G,7,FALSE))</f>
        <v/>
      </c>
      <c r="AG22" s="19" t="str">
        <f>IF(AG$11*$E22=0,"",VLOOKUP($I$2*100000+$E22*1000+AG$11,Gruppierungen!$A:$G,6,FALSE))</f>
        <v/>
      </c>
      <c r="AH22" s="18" t="str">
        <f t="shared" si="10"/>
        <v/>
      </c>
      <c r="AI22" s="17" t="str">
        <f>IF(AG$11*$E22=0,"",VLOOKUP($I$2*100000+$E22*1000+AG$11,Gruppierungen!$A:$G,7,FALSE))</f>
        <v/>
      </c>
      <c r="AJ22" s="19" t="str">
        <f>IF(AJ$11*$E22=0,"",VLOOKUP($I$2*100000+$E22*1000+AJ$11,Gruppierungen!$A:$G,6,FALSE))</f>
        <v/>
      </c>
      <c r="AK22" s="18" t="str">
        <f t="shared" si="11"/>
        <v/>
      </c>
      <c r="AL22" s="17" t="str">
        <f>IF(AJ$11*$E22=0,"",VLOOKUP($I$2*100000+$E22*1000+AJ$11,Gruppierungen!$A:$G,7,FALSE))</f>
        <v/>
      </c>
      <c r="AM22" s="19" t="str">
        <f>IF(AM$11*$E22=0,"",VLOOKUP($I$2*100000+$E22*1000+AM$11,Gruppierungen!$A:$G,6,FALSE))</f>
        <v/>
      </c>
      <c r="AN22" s="18" t="str">
        <f t="shared" si="12"/>
        <v/>
      </c>
      <c r="AO22" s="17" t="str">
        <f>IF(AM$11*$E22=0,"",VLOOKUP($I$2*100000+$E22*1000+AM$11,Gruppierungen!$A:$G,7,FALSE))</f>
        <v/>
      </c>
      <c r="AP22" s="19" t="str">
        <f>IF(AP$11*$E22=0,"",VLOOKUP($I$2*100000+$E22*1000+AP$11,Gruppierungen!$A:$G,6,FALSE))</f>
        <v/>
      </c>
      <c r="AQ22" s="18" t="str">
        <f t="shared" si="13"/>
        <v/>
      </c>
      <c r="AR22" s="17" t="str">
        <f>IF(AP$11*$E22=0,"",VLOOKUP($I$2*100000+$E22*1000+AP$11,Gruppierungen!$A:$G,7,FALSE))</f>
        <v/>
      </c>
    </row>
    <row r="23" spans="4:44" ht="18" customHeight="1" x14ac:dyDescent="0.25">
      <c r="D23" s="15">
        <v>12</v>
      </c>
      <c r="E23" s="20">
        <f t="shared" si="0"/>
        <v>0</v>
      </c>
      <c r="F23" s="19" t="str">
        <f>IF(F$11*$E23=0,"",VLOOKUP($I$2*100000+$E23*1000+F$11,Gruppierungen!$A:$G,6,FALSE))</f>
        <v/>
      </c>
      <c r="G23" s="18" t="str">
        <f t="shared" si="1"/>
        <v/>
      </c>
      <c r="H23" s="17" t="str">
        <f>IF(F$11*$E23=0,"",VLOOKUP($I$2*100000+$E23*1000+F$11,Gruppierungen!$A:$G,7,FALSE))</f>
        <v/>
      </c>
      <c r="I23" s="19" t="str">
        <f>IF(I$11*$E23=0,"",VLOOKUP($I$2*100000+$E23*1000+I$11,Gruppierungen!$A:$G,6,FALSE))</f>
        <v/>
      </c>
      <c r="J23" s="18" t="str">
        <f t="shared" si="2"/>
        <v/>
      </c>
      <c r="K23" s="17" t="str">
        <f>IF(I$11*$E23=0,"",VLOOKUP($I$2*100000+$E23*1000+I$11,Gruppierungen!$A:$G,7,FALSE))</f>
        <v/>
      </c>
      <c r="L23" s="19" t="str">
        <f>IF(L$11*$E23=0,"",VLOOKUP($I$2*100000+$E23*1000+L$11,Gruppierungen!$A:$G,6,FALSE))</f>
        <v/>
      </c>
      <c r="M23" s="18" t="str">
        <f t="shared" si="3"/>
        <v/>
      </c>
      <c r="N23" s="17" t="str">
        <f>IF(L$11*$E23=0,"",VLOOKUP($I$2*100000+$E23*1000+L$11,Gruppierungen!$A:$G,7,FALSE))</f>
        <v/>
      </c>
      <c r="O23" s="19" t="str">
        <f>IF(O$11*$E23=0,"",VLOOKUP($I$2*100000+$E23*1000+O$11,Gruppierungen!$A:$G,6,FALSE))</f>
        <v/>
      </c>
      <c r="P23" s="18" t="str">
        <f t="shared" si="4"/>
        <v/>
      </c>
      <c r="Q23" s="17" t="str">
        <f>IF(O$11*$E23=0,"",VLOOKUP($I$2*100000+$E23*1000+O$11,Gruppierungen!$A:$G,7,FALSE))</f>
        <v/>
      </c>
      <c r="R23" s="19" t="str">
        <f>IF(R$11*$E23=0,"",VLOOKUP($I$2*100000+$E23*1000+R$11,Gruppierungen!$A:$G,6,FALSE))</f>
        <v/>
      </c>
      <c r="S23" s="18" t="str">
        <f t="shared" si="5"/>
        <v/>
      </c>
      <c r="T23" s="17" t="str">
        <f>IF(R$11*$E23=0,"",VLOOKUP($I$2*100000+$E23*1000+R$11,Gruppierungen!$A:$G,7,FALSE))</f>
        <v/>
      </c>
      <c r="U23" s="19" t="str">
        <f>IF(U$11*$E23=0,"",VLOOKUP($I$2*100000+$E23*1000+U$11,Gruppierungen!$A:$G,6,FALSE))</f>
        <v/>
      </c>
      <c r="V23" s="18" t="str">
        <f t="shared" si="6"/>
        <v/>
      </c>
      <c r="W23" s="17" t="str">
        <f>IF(U$11*$E23=0,"",VLOOKUP($I$2*100000+$E23*1000+U$11,Gruppierungen!$A:$G,7,FALSE))</f>
        <v/>
      </c>
      <c r="X23" s="19" t="str">
        <f>IF(X$11*$E23=0,"",VLOOKUP($I$2*100000+$E23*1000+X$11,Gruppierungen!$A:$G,6,FALSE))</f>
        <v/>
      </c>
      <c r="Y23" s="18" t="str">
        <f t="shared" si="7"/>
        <v/>
      </c>
      <c r="Z23" s="17" t="str">
        <f>IF(X$11*$E23=0,"",VLOOKUP($I$2*100000+$E23*1000+X$11,Gruppierungen!$A:$G,7,FALSE))</f>
        <v/>
      </c>
      <c r="AA23" s="19" t="str">
        <f>IF(AA$11*$E23=0,"",VLOOKUP($I$2*100000+$E23*1000+AA$11,Gruppierungen!$A:$G,6,FALSE))</f>
        <v/>
      </c>
      <c r="AB23" s="18" t="str">
        <f t="shared" si="8"/>
        <v/>
      </c>
      <c r="AC23" s="17" t="str">
        <f>IF(AA$11*$E23=0,"",VLOOKUP($I$2*100000+$E23*1000+AA$11,Gruppierungen!$A:$G,7,FALSE))</f>
        <v/>
      </c>
      <c r="AD23" s="19" t="str">
        <f>IF(AD$11*$E23=0,"",VLOOKUP($I$2*100000+$E23*1000+AD$11,Gruppierungen!$A:$G,6,FALSE))</f>
        <v/>
      </c>
      <c r="AE23" s="18" t="str">
        <f t="shared" si="9"/>
        <v/>
      </c>
      <c r="AF23" s="17" t="str">
        <f>IF(AD$11*$E23=0,"",VLOOKUP($I$2*100000+$E23*1000+AD$11,Gruppierungen!$A:$G,7,FALSE))</f>
        <v/>
      </c>
      <c r="AG23" s="19" t="str">
        <f>IF(AG$11*$E23=0,"",VLOOKUP($I$2*100000+$E23*1000+AG$11,Gruppierungen!$A:$G,6,FALSE))</f>
        <v/>
      </c>
      <c r="AH23" s="18" t="str">
        <f t="shared" si="10"/>
        <v/>
      </c>
      <c r="AI23" s="17" t="str">
        <f>IF(AG$11*$E23=0,"",VLOOKUP($I$2*100000+$E23*1000+AG$11,Gruppierungen!$A:$G,7,FALSE))</f>
        <v/>
      </c>
      <c r="AJ23" s="19" t="str">
        <f>IF(AJ$11*$E23=0,"",VLOOKUP($I$2*100000+$E23*1000+AJ$11,Gruppierungen!$A:$G,6,FALSE))</f>
        <v/>
      </c>
      <c r="AK23" s="18" t="str">
        <f t="shared" si="11"/>
        <v/>
      </c>
      <c r="AL23" s="17" t="str">
        <f>IF(AJ$11*$E23=0,"",VLOOKUP($I$2*100000+$E23*1000+AJ$11,Gruppierungen!$A:$G,7,FALSE))</f>
        <v/>
      </c>
      <c r="AM23" s="19" t="str">
        <f>IF(AM$11*$E23=0,"",VLOOKUP($I$2*100000+$E23*1000+AM$11,Gruppierungen!$A:$G,6,FALSE))</f>
        <v/>
      </c>
      <c r="AN23" s="18" t="str">
        <f t="shared" si="12"/>
        <v/>
      </c>
      <c r="AO23" s="17" t="str">
        <f>IF(AM$11*$E23=0,"",VLOOKUP($I$2*100000+$E23*1000+AM$11,Gruppierungen!$A:$G,7,FALSE))</f>
        <v/>
      </c>
      <c r="AP23" s="19" t="str">
        <f>IF(AP$11*$E23=0,"",VLOOKUP($I$2*100000+$E23*1000+AP$11,Gruppierungen!$A:$G,6,FALSE))</f>
        <v/>
      </c>
      <c r="AQ23" s="18" t="str">
        <f t="shared" si="13"/>
        <v/>
      </c>
      <c r="AR23" s="17" t="str">
        <f>IF(AP$11*$E23=0,"",VLOOKUP($I$2*100000+$E23*1000+AP$11,Gruppierungen!$A:$G,7,FALSE))</f>
        <v/>
      </c>
    </row>
    <row r="24" spans="4:44" ht="18" customHeight="1" x14ac:dyDescent="0.25">
      <c r="D24" s="15">
        <v>13</v>
      </c>
      <c r="E24" s="20">
        <f t="shared" si="0"/>
        <v>0</v>
      </c>
      <c r="F24" s="19" t="str">
        <f>IF(F$11*$E24=0,"",VLOOKUP($I$2*100000+$E24*1000+F$11,Gruppierungen!$A:$G,6,FALSE))</f>
        <v/>
      </c>
      <c r="G24" s="18" t="str">
        <f t="shared" si="1"/>
        <v/>
      </c>
      <c r="H24" s="17" t="str">
        <f>IF(F$11*$E24=0,"",VLOOKUP($I$2*100000+$E24*1000+F$11,Gruppierungen!$A:$G,7,FALSE))</f>
        <v/>
      </c>
      <c r="I24" s="19" t="str">
        <f>IF(I$11*$E24=0,"",VLOOKUP($I$2*100000+$E24*1000+I$11,Gruppierungen!$A:$G,6,FALSE))</f>
        <v/>
      </c>
      <c r="J24" s="18" t="str">
        <f t="shared" si="2"/>
        <v/>
      </c>
      <c r="K24" s="17" t="str">
        <f>IF(I$11*$E24=0,"",VLOOKUP($I$2*100000+$E24*1000+I$11,Gruppierungen!$A:$G,7,FALSE))</f>
        <v/>
      </c>
      <c r="L24" s="19" t="str">
        <f>IF(L$11*$E24=0,"",VLOOKUP($I$2*100000+$E24*1000+L$11,Gruppierungen!$A:$G,6,FALSE))</f>
        <v/>
      </c>
      <c r="M24" s="18" t="str">
        <f t="shared" si="3"/>
        <v/>
      </c>
      <c r="N24" s="17" t="str">
        <f>IF(L$11*$E24=0,"",VLOOKUP($I$2*100000+$E24*1000+L$11,Gruppierungen!$A:$G,7,FALSE))</f>
        <v/>
      </c>
      <c r="O24" s="19" t="str">
        <f>IF(O$11*$E24=0,"",VLOOKUP($I$2*100000+$E24*1000+O$11,Gruppierungen!$A:$G,6,FALSE))</f>
        <v/>
      </c>
      <c r="P24" s="18" t="str">
        <f t="shared" si="4"/>
        <v/>
      </c>
      <c r="Q24" s="17" t="str">
        <f>IF(O$11*$E24=0,"",VLOOKUP($I$2*100000+$E24*1000+O$11,Gruppierungen!$A:$G,7,FALSE))</f>
        <v/>
      </c>
      <c r="R24" s="19" t="str">
        <f>IF(R$11*$E24=0,"",VLOOKUP($I$2*100000+$E24*1000+R$11,Gruppierungen!$A:$G,6,FALSE))</f>
        <v/>
      </c>
      <c r="S24" s="18" t="str">
        <f t="shared" si="5"/>
        <v/>
      </c>
      <c r="T24" s="17" t="str">
        <f>IF(R$11*$E24=0,"",VLOOKUP($I$2*100000+$E24*1000+R$11,Gruppierungen!$A:$G,7,FALSE))</f>
        <v/>
      </c>
      <c r="U24" s="19" t="str">
        <f>IF(U$11*$E24=0,"",VLOOKUP($I$2*100000+$E24*1000+U$11,Gruppierungen!$A:$G,6,FALSE))</f>
        <v/>
      </c>
      <c r="V24" s="18" t="str">
        <f t="shared" si="6"/>
        <v/>
      </c>
      <c r="W24" s="17" t="str">
        <f>IF(U$11*$E24=0,"",VLOOKUP($I$2*100000+$E24*1000+U$11,Gruppierungen!$A:$G,7,FALSE))</f>
        <v/>
      </c>
      <c r="X24" s="19" t="str">
        <f>IF(X$11*$E24=0,"",VLOOKUP($I$2*100000+$E24*1000+X$11,Gruppierungen!$A:$G,6,FALSE))</f>
        <v/>
      </c>
      <c r="Y24" s="18" t="str">
        <f t="shared" si="7"/>
        <v/>
      </c>
      <c r="Z24" s="17" t="str">
        <f>IF(X$11*$E24=0,"",VLOOKUP($I$2*100000+$E24*1000+X$11,Gruppierungen!$A:$G,7,FALSE))</f>
        <v/>
      </c>
      <c r="AA24" s="19" t="str">
        <f>IF(AA$11*$E24=0,"",VLOOKUP($I$2*100000+$E24*1000+AA$11,Gruppierungen!$A:$G,6,FALSE))</f>
        <v/>
      </c>
      <c r="AB24" s="18" t="str">
        <f t="shared" si="8"/>
        <v/>
      </c>
      <c r="AC24" s="17" t="str">
        <f>IF(AA$11*$E24=0,"",VLOOKUP($I$2*100000+$E24*1000+AA$11,Gruppierungen!$A:$G,7,FALSE))</f>
        <v/>
      </c>
      <c r="AD24" s="19" t="str">
        <f>IF(AD$11*$E24=0,"",VLOOKUP($I$2*100000+$E24*1000+AD$11,Gruppierungen!$A:$G,6,FALSE))</f>
        <v/>
      </c>
      <c r="AE24" s="18" t="str">
        <f t="shared" si="9"/>
        <v/>
      </c>
      <c r="AF24" s="17" t="str">
        <f>IF(AD$11*$E24=0,"",VLOOKUP($I$2*100000+$E24*1000+AD$11,Gruppierungen!$A:$G,7,FALSE))</f>
        <v/>
      </c>
      <c r="AG24" s="19" t="str">
        <f>IF(AG$11*$E24=0,"",VLOOKUP($I$2*100000+$E24*1000+AG$11,Gruppierungen!$A:$G,6,FALSE))</f>
        <v/>
      </c>
      <c r="AH24" s="18" t="str">
        <f t="shared" si="10"/>
        <v/>
      </c>
      <c r="AI24" s="17" t="str">
        <f>IF(AG$11*$E24=0,"",VLOOKUP($I$2*100000+$E24*1000+AG$11,Gruppierungen!$A:$G,7,FALSE))</f>
        <v/>
      </c>
      <c r="AJ24" s="19" t="str">
        <f>IF(AJ$11*$E24=0,"",VLOOKUP($I$2*100000+$E24*1000+AJ$11,Gruppierungen!$A:$G,6,FALSE))</f>
        <v/>
      </c>
      <c r="AK24" s="18" t="str">
        <f t="shared" si="11"/>
        <v/>
      </c>
      <c r="AL24" s="17" t="str">
        <f>IF(AJ$11*$E24=0,"",VLOOKUP($I$2*100000+$E24*1000+AJ$11,Gruppierungen!$A:$G,7,FALSE))</f>
        <v/>
      </c>
      <c r="AM24" s="19" t="str">
        <f>IF(AM$11*$E24=0,"",VLOOKUP($I$2*100000+$E24*1000+AM$11,Gruppierungen!$A:$G,6,FALSE))</f>
        <v/>
      </c>
      <c r="AN24" s="18" t="str">
        <f t="shared" si="12"/>
        <v/>
      </c>
      <c r="AO24" s="17" t="str">
        <f>IF(AM$11*$E24=0,"",VLOOKUP($I$2*100000+$E24*1000+AM$11,Gruppierungen!$A:$G,7,FALSE))</f>
        <v/>
      </c>
      <c r="AP24" s="19" t="str">
        <f>IF(AP$11*$E24=0,"",VLOOKUP($I$2*100000+$E24*1000+AP$11,Gruppierungen!$A:$G,6,FALSE))</f>
        <v/>
      </c>
      <c r="AQ24" s="18" t="str">
        <f t="shared" si="13"/>
        <v/>
      </c>
      <c r="AR24" s="17" t="str">
        <f>IF(AP$11*$E24=0,"",VLOOKUP($I$2*100000+$E24*1000+AP$11,Gruppierungen!$A:$G,7,FALSE))</f>
        <v/>
      </c>
    </row>
    <row r="25" spans="4:44" ht="18" customHeight="1" x14ac:dyDescent="0.25">
      <c r="D25" s="15">
        <v>14</v>
      </c>
      <c r="E25" s="20">
        <f t="shared" si="0"/>
        <v>0</v>
      </c>
      <c r="F25" s="19" t="str">
        <f>IF(F$11*$E25=0,"",VLOOKUP($I$2*100000+$E25*1000+F$11,Gruppierungen!$A:$G,6,FALSE))</f>
        <v/>
      </c>
      <c r="G25" s="18" t="str">
        <f t="shared" si="1"/>
        <v/>
      </c>
      <c r="H25" s="17" t="str">
        <f>IF(F$11*$E25=0,"",VLOOKUP($I$2*100000+$E25*1000+F$11,Gruppierungen!$A:$G,7,FALSE))</f>
        <v/>
      </c>
      <c r="I25" s="19" t="str">
        <f>IF(I$11*$E25=0,"",VLOOKUP($I$2*100000+$E25*1000+I$11,Gruppierungen!$A:$G,6,FALSE))</f>
        <v/>
      </c>
      <c r="J25" s="18" t="str">
        <f t="shared" si="2"/>
        <v/>
      </c>
      <c r="K25" s="17" t="str">
        <f>IF(I$11*$E25=0,"",VLOOKUP($I$2*100000+$E25*1000+I$11,Gruppierungen!$A:$G,7,FALSE))</f>
        <v/>
      </c>
      <c r="L25" s="19" t="str">
        <f>IF(L$11*$E25=0,"",VLOOKUP($I$2*100000+$E25*1000+L$11,Gruppierungen!$A:$G,6,FALSE))</f>
        <v/>
      </c>
      <c r="M25" s="18" t="str">
        <f t="shared" si="3"/>
        <v/>
      </c>
      <c r="N25" s="17" t="str">
        <f>IF(L$11*$E25=0,"",VLOOKUP($I$2*100000+$E25*1000+L$11,Gruppierungen!$A:$G,7,FALSE))</f>
        <v/>
      </c>
      <c r="O25" s="19" t="str">
        <f>IF(O$11*$E25=0,"",VLOOKUP($I$2*100000+$E25*1000+O$11,Gruppierungen!$A:$G,6,FALSE))</f>
        <v/>
      </c>
      <c r="P25" s="18" t="str">
        <f t="shared" si="4"/>
        <v/>
      </c>
      <c r="Q25" s="17" t="str">
        <f>IF(O$11*$E25=0,"",VLOOKUP($I$2*100000+$E25*1000+O$11,Gruppierungen!$A:$G,7,FALSE))</f>
        <v/>
      </c>
      <c r="R25" s="19" t="str">
        <f>IF(R$11*$E25=0,"",VLOOKUP($I$2*100000+$E25*1000+R$11,Gruppierungen!$A:$G,6,FALSE))</f>
        <v/>
      </c>
      <c r="S25" s="18" t="str">
        <f t="shared" si="5"/>
        <v/>
      </c>
      <c r="T25" s="17" t="str">
        <f>IF(R$11*$E25=0,"",VLOOKUP($I$2*100000+$E25*1000+R$11,Gruppierungen!$A:$G,7,FALSE))</f>
        <v/>
      </c>
      <c r="U25" s="19" t="str">
        <f>IF(U$11*$E25=0,"",VLOOKUP($I$2*100000+$E25*1000+U$11,Gruppierungen!$A:$G,6,FALSE))</f>
        <v/>
      </c>
      <c r="V25" s="18" t="str">
        <f t="shared" si="6"/>
        <v/>
      </c>
      <c r="W25" s="17" t="str">
        <f>IF(U$11*$E25=0,"",VLOOKUP($I$2*100000+$E25*1000+U$11,Gruppierungen!$A:$G,7,FALSE))</f>
        <v/>
      </c>
      <c r="X25" s="19" t="str">
        <f>IF(X$11*$E25=0,"",VLOOKUP($I$2*100000+$E25*1000+X$11,Gruppierungen!$A:$G,6,FALSE))</f>
        <v/>
      </c>
      <c r="Y25" s="18" t="str">
        <f t="shared" si="7"/>
        <v/>
      </c>
      <c r="Z25" s="17" t="str">
        <f>IF(X$11*$E25=0,"",VLOOKUP($I$2*100000+$E25*1000+X$11,Gruppierungen!$A:$G,7,FALSE))</f>
        <v/>
      </c>
      <c r="AA25" s="19" t="str">
        <f>IF(AA$11*$E25=0,"",VLOOKUP($I$2*100000+$E25*1000+AA$11,Gruppierungen!$A:$G,6,FALSE))</f>
        <v/>
      </c>
      <c r="AB25" s="18" t="str">
        <f t="shared" si="8"/>
        <v/>
      </c>
      <c r="AC25" s="17" t="str">
        <f>IF(AA$11*$E25=0,"",VLOOKUP($I$2*100000+$E25*1000+AA$11,Gruppierungen!$A:$G,7,FALSE))</f>
        <v/>
      </c>
      <c r="AD25" s="19" t="str">
        <f>IF(AD$11*$E25=0,"",VLOOKUP($I$2*100000+$E25*1000+AD$11,Gruppierungen!$A:$G,6,FALSE))</f>
        <v/>
      </c>
      <c r="AE25" s="18" t="str">
        <f t="shared" si="9"/>
        <v/>
      </c>
      <c r="AF25" s="17" t="str">
        <f>IF(AD$11*$E25=0,"",VLOOKUP($I$2*100000+$E25*1000+AD$11,Gruppierungen!$A:$G,7,FALSE))</f>
        <v/>
      </c>
      <c r="AG25" s="19" t="str">
        <f>IF(AG$11*$E25=0,"",VLOOKUP($I$2*100000+$E25*1000+AG$11,Gruppierungen!$A:$G,6,FALSE))</f>
        <v/>
      </c>
      <c r="AH25" s="18" t="str">
        <f t="shared" si="10"/>
        <v/>
      </c>
      <c r="AI25" s="17" t="str">
        <f>IF(AG$11*$E25=0,"",VLOOKUP($I$2*100000+$E25*1000+AG$11,Gruppierungen!$A:$G,7,FALSE))</f>
        <v/>
      </c>
      <c r="AJ25" s="19" t="str">
        <f>IF(AJ$11*$E25=0,"",VLOOKUP($I$2*100000+$E25*1000+AJ$11,Gruppierungen!$A:$G,6,FALSE))</f>
        <v/>
      </c>
      <c r="AK25" s="18" t="str">
        <f t="shared" si="11"/>
        <v/>
      </c>
      <c r="AL25" s="17" t="str">
        <f>IF(AJ$11*$E25=0,"",VLOOKUP($I$2*100000+$E25*1000+AJ$11,Gruppierungen!$A:$G,7,FALSE))</f>
        <v/>
      </c>
      <c r="AM25" s="19" t="str">
        <f>IF(AM$11*$E25=0,"",VLOOKUP($I$2*100000+$E25*1000+AM$11,Gruppierungen!$A:$G,6,FALSE))</f>
        <v/>
      </c>
      <c r="AN25" s="18" t="str">
        <f t="shared" si="12"/>
        <v/>
      </c>
      <c r="AO25" s="17" t="str">
        <f>IF(AM$11*$E25=0,"",VLOOKUP($I$2*100000+$E25*1000+AM$11,Gruppierungen!$A:$G,7,FALSE))</f>
        <v/>
      </c>
      <c r="AP25" s="19" t="str">
        <f>IF(AP$11*$E25=0,"",VLOOKUP($I$2*100000+$E25*1000+AP$11,Gruppierungen!$A:$G,6,FALSE))</f>
        <v/>
      </c>
      <c r="AQ25" s="18" t="str">
        <f t="shared" si="13"/>
        <v/>
      </c>
      <c r="AR25" s="17" t="str">
        <f>IF(AP$11*$E25=0,"",VLOOKUP($I$2*100000+$E25*1000+AP$11,Gruppierungen!$A:$G,7,FALSE))</f>
        <v/>
      </c>
    </row>
    <row r="26" spans="4:44" ht="18" customHeight="1" x14ac:dyDescent="0.25">
      <c r="D26" s="15">
        <v>15</v>
      </c>
      <c r="E26" s="20">
        <f t="shared" si="0"/>
        <v>0</v>
      </c>
      <c r="F26" s="19" t="str">
        <f>IF(F$11*$E26=0,"",VLOOKUP($I$2*100000+$E26*1000+F$11,Gruppierungen!$A:$G,6,FALSE))</f>
        <v/>
      </c>
      <c r="G26" s="18" t="str">
        <f t="shared" si="1"/>
        <v/>
      </c>
      <c r="H26" s="17" t="str">
        <f>IF(F$11*$E26=0,"",VLOOKUP($I$2*100000+$E26*1000+F$11,Gruppierungen!$A:$G,7,FALSE))</f>
        <v/>
      </c>
      <c r="I26" s="19" t="str">
        <f>IF(I$11*$E26=0,"",VLOOKUP($I$2*100000+$E26*1000+I$11,Gruppierungen!$A:$G,6,FALSE))</f>
        <v/>
      </c>
      <c r="J26" s="18" t="str">
        <f t="shared" si="2"/>
        <v/>
      </c>
      <c r="K26" s="17" t="str">
        <f>IF(I$11*$E26=0,"",VLOOKUP($I$2*100000+$E26*1000+I$11,Gruppierungen!$A:$G,7,FALSE))</f>
        <v/>
      </c>
      <c r="L26" s="19" t="str">
        <f>IF(L$11*$E26=0,"",VLOOKUP($I$2*100000+$E26*1000+L$11,Gruppierungen!$A:$G,6,FALSE))</f>
        <v/>
      </c>
      <c r="M26" s="18" t="str">
        <f t="shared" si="3"/>
        <v/>
      </c>
      <c r="N26" s="17" t="str">
        <f>IF(L$11*$E26=0,"",VLOOKUP($I$2*100000+$E26*1000+L$11,Gruppierungen!$A:$G,7,FALSE))</f>
        <v/>
      </c>
      <c r="O26" s="19" t="str">
        <f>IF(O$11*$E26=0,"",VLOOKUP($I$2*100000+$E26*1000+O$11,Gruppierungen!$A:$G,6,FALSE))</f>
        <v/>
      </c>
      <c r="P26" s="18" t="str">
        <f t="shared" si="4"/>
        <v/>
      </c>
      <c r="Q26" s="17" t="str">
        <f>IF(O$11*$E26=0,"",VLOOKUP($I$2*100000+$E26*1000+O$11,Gruppierungen!$A:$G,7,FALSE))</f>
        <v/>
      </c>
      <c r="R26" s="19" t="str">
        <f>IF(R$11*$E26=0,"",VLOOKUP($I$2*100000+$E26*1000+R$11,Gruppierungen!$A:$G,6,FALSE))</f>
        <v/>
      </c>
      <c r="S26" s="18" t="str">
        <f t="shared" si="5"/>
        <v/>
      </c>
      <c r="T26" s="17" t="str">
        <f>IF(R$11*$E26=0,"",VLOOKUP($I$2*100000+$E26*1000+R$11,Gruppierungen!$A:$G,7,FALSE))</f>
        <v/>
      </c>
      <c r="U26" s="19" t="str">
        <f>IF(U$11*$E26=0,"",VLOOKUP($I$2*100000+$E26*1000+U$11,Gruppierungen!$A:$G,6,FALSE))</f>
        <v/>
      </c>
      <c r="V26" s="18" t="str">
        <f t="shared" si="6"/>
        <v/>
      </c>
      <c r="W26" s="17" t="str">
        <f>IF(U$11*$E26=0,"",VLOOKUP($I$2*100000+$E26*1000+U$11,Gruppierungen!$A:$G,7,FALSE))</f>
        <v/>
      </c>
      <c r="X26" s="19" t="str">
        <f>IF(X$11*$E26=0,"",VLOOKUP($I$2*100000+$E26*1000+X$11,Gruppierungen!$A:$G,6,FALSE))</f>
        <v/>
      </c>
      <c r="Y26" s="18" t="str">
        <f t="shared" si="7"/>
        <v/>
      </c>
      <c r="Z26" s="17" t="str">
        <f>IF(X$11*$E26=0,"",VLOOKUP($I$2*100000+$E26*1000+X$11,Gruppierungen!$A:$G,7,FALSE))</f>
        <v/>
      </c>
      <c r="AA26" s="19" t="str">
        <f>IF(AA$11*$E26=0,"",VLOOKUP($I$2*100000+$E26*1000+AA$11,Gruppierungen!$A:$G,6,FALSE))</f>
        <v/>
      </c>
      <c r="AB26" s="18" t="str">
        <f t="shared" si="8"/>
        <v/>
      </c>
      <c r="AC26" s="17" t="str">
        <f>IF(AA$11*$E26=0,"",VLOOKUP($I$2*100000+$E26*1000+AA$11,Gruppierungen!$A:$G,7,FALSE))</f>
        <v/>
      </c>
      <c r="AD26" s="19" t="str">
        <f>IF(AD$11*$E26=0,"",VLOOKUP($I$2*100000+$E26*1000+AD$11,Gruppierungen!$A:$G,6,FALSE))</f>
        <v/>
      </c>
      <c r="AE26" s="18" t="str">
        <f t="shared" si="9"/>
        <v/>
      </c>
      <c r="AF26" s="17" t="str">
        <f>IF(AD$11*$E26=0,"",VLOOKUP($I$2*100000+$E26*1000+AD$11,Gruppierungen!$A:$G,7,FALSE))</f>
        <v/>
      </c>
      <c r="AG26" s="19" t="str">
        <f>IF(AG$11*$E26=0,"",VLOOKUP($I$2*100000+$E26*1000+AG$11,Gruppierungen!$A:$G,6,FALSE))</f>
        <v/>
      </c>
      <c r="AH26" s="18" t="str">
        <f t="shared" si="10"/>
        <v/>
      </c>
      <c r="AI26" s="17" t="str">
        <f>IF(AG$11*$E26=0,"",VLOOKUP($I$2*100000+$E26*1000+AG$11,Gruppierungen!$A:$G,7,FALSE))</f>
        <v/>
      </c>
      <c r="AJ26" s="19" t="str">
        <f>IF(AJ$11*$E26=0,"",VLOOKUP($I$2*100000+$E26*1000+AJ$11,Gruppierungen!$A:$G,6,FALSE))</f>
        <v/>
      </c>
      <c r="AK26" s="18" t="str">
        <f t="shared" si="11"/>
        <v/>
      </c>
      <c r="AL26" s="17" t="str">
        <f>IF(AJ$11*$E26=0,"",VLOOKUP($I$2*100000+$E26*1000+AJ$11,Gruppierungen!$A:$G,7,FALSE))</f>
        <v/>
      </c>
      <c r="AM26" s="19" t="str">
        <f>IF(AM$11*$E26=0,"",VLOOKUP($I$2*100000+$E26*1000+AM$11,Gruppierungen!$A:$G,6,FALSE))</f>
        <v/>
      </c>
      <c r="AN26" s="18" t="str">
        <f t="shared" si="12"/>
        <v/>
      </c>
      <c r="AO26" s="17" t="str">
        <f>IF(AM$11*$E26=0,"",VLOOKUP($I$2*100000+$E26*1000+AM$11,Gruppierungen!$A:$G,7,FALSE))</f>
        <v/>
      </c>
      <c r="AP26" s="19" t="str">
        <f>IF(AP$11*$E26=0,"",VLOOKUP($I$2*100000+$E26*1000+AP$11,Gruppierungen!$A:$G,6,FALSE))</f>
        <v/>
      </c>
      <c r="AQ26" s="18" t="str">
        <f t="shared" si="13"/>
        <v/>
      </c>
      <c r="AR26" s="17" t="str">
        <f>IF(AP$11*$E26=0,"",VLOOKUP($I$2*100000+$E26*1000+AP$11,Gruppierungen!$A:$G,7,FALSE))</f>
        <v/>
      </c>
    </row>
    <row r="27" spans="4:44" ht="18" customHeight="1" x14ac:dyDescent="0.25">
      <c r="D27" s="15">
        <v>16</v>
      </c>
      <c r="E27" s="20">
        <f t="shared" si="0"/>
        <v>0</v>
      </c>
      <c r="F27" s="19" t="str">
        <f>IF(F$11*$E27=0,"",VLOOKUP($I$2*100000+$E27*1000+F$11,Gruppierungen!$A:$G,6,FALSE))</f>
        <v/>
      </c>
      <c r="G27" s="18" t="str">
        <f t="shared" si="1"/>
        <v/>
      </c>
      <c r="H27" s="17" t="str">
        <f>IF(F$11*$E27=0,"",VLOOKUP($I$2*100000+$E27*1000+F$11,Gruppierungen!$A:$G,7,FALSE))</f>
        <v/>
      </c>
      <c r="I27" s="19" t="str">
        <f>IF(I$11*$E27=0,"",VLOOKUP($I$2*100000+$E27*1000+I$11,Gruppierungen!$A:$G,6,FALSE))</f>
        <v/>
      </c>
      <c r="J27" s="18" t="str">
        <f t="shared" si="2"/>
        <v/>
      </c>
      <c r="K27" s="17" t="str">
        <f>IF(I$11*$E27=0,"",VLOOKUP($I$2*100000+$E27*1000+I$11,Gruppierungen!$A:$G,7,FALSE))</f>
        <v/>
      </c>
      <c r="L27" s="19" t="str">
        <f>IF(L$11*$E27=0,"",VLOOKUP($I$2*100000+$E27*1000+L$11,Gruppierungen!$A:$G,6,FALSE))</f>
        <v/>
      </c>
      <c r="M27" s="18" t="str">
        <f t="shared" si="3"/>
        <v/>
      </c>
      <c r="N27" s="17" t="str">
        <f>IF(L$11*$E27=0,"",VLOOKUP($I$2*100000+$E27*1000+L$11,Gruppierungen!$A:$G,7,FALSE))</f>
        <v/>
      </c>
      <c r="O27" s="19" t="str">
        <f>IF(O$11*$E27=0,"",VLOOKUP($I$2*100000+$E27*1000+O$11,Gruppierungen!$A:$G,6,FALSE))</f>
        <v/>
      </c>
      <c r="P27" s="18" t="str">
        <f t="shared" si="4"/>
        <v/>
      </c>
      <c r="Q27" s="17" t="str">
        <f>IF(O$11*$E27=0,"",VLOOKUP($I$2*100000+$E27*1000+O$11,Gruppierungen!$A:$G,7,FALSE))</f>
        <v/>
      </c>
      <c r="R27" s="19" t="str">
        <f>IF(R$11*$E27=0,"",VLOOKUP($I$2*100000+$E27*1000+R$11,Gruppierungen!$A:$G,6,FALSE))</f>
        <v/>
      </c>
      <c r="S27" s="18" t="str">
        <f t="shared" si="5"/>
        <v/>
      </c>
      <c r="T27" s="17" t="str">
        <f>IF(R$11*$E27=0,"",VLOOKUP($I$2*100000+$E27*1000+R$11,Gruppierungen!$A:$G,7,FALSE))</f>
        <v/>
      </c>
      <c r="U27" s="19" t="str">
        <f>IF(U$11*$E27=0,"",VLOOKUP($I$2*100000+$E27*1000+U$11,Gruppierungen!$A:$G,6,FALSE))</f>
        <v/>
      </c>
      <c r="V27" s="18" t="str">
        <f t="shared" si="6"/>
        <v/>
      </c>
      <c r="W27" s="17" t="str">
        <f>IF(U$11*$E27=0,"",VLOOKUP($I$2*100000+$E27*1000+U$11,Gruppierungen!$A:$G,7,FALSE))</f>
        <v/>
      </c>
      <c r="X27" s="19" t="str">
        <f>IF(X$11*$E27=0,"",VLOOKUP($I$2*100000+$E27*1000+X$11,Gruppierungen!$A:$G,6,FALSE))</f>
        <v/>
      </c>
      <c r="Y27" s="18" t="str">
        <f t="shared" si="7"/>
        <v/>
      </c>
      <c r="Z27" s="17" t="str">
        <f>IF(X$11*$E27=0,"",VLOOKUP($I$2*100000+$E27*1000+X$11,Gruppierungen!$A:$G,7,FALSE))</f>
        <v/>
      </c>
      <c r="AA27" s="19" t="str">
        <f>IF(AA$11*$E27=0,"",VLOOKUP($I$2*100000+$E27*1000+AA$11,Gruppierungen!$A:$G,6,FALSE))</f>
        <v/>
      </c>
      <c r="AB27" s="18" t="str">
        <f t="shared" si="8"/>
        <v/>
      </c>
      <c r="AC27" s="17" t="str">
        <f>IF(AA$11*$E27=0,"",VLOOKUP($I$2*100000+$E27*1000+AA$11,Gruppierungen!$A:$G,7,FALSE))</f>
        <v/>
      </c>
      <c r="AD27" s="19" t="str">
        <f>IF(AD$11*$E27=0,"",VLOOKUP($I$2*100000+$E27*1000+AD$11,Gruppierungen!$A:$G,6,FALSE))</f>
        <v/>
      </c>
      <c r="AE27" s="18" t="str">
        <f t="shared" si="9"/>
        <v/>
      </c>
      <c r="AF27" s="17" t="str">
        <f>IF(AD$11*$E27=0,"",VLOOKUP($I$2*100000+$E27*1000+AD$11,Gruppierungen!$A:$G,7,FALSE))</f>
        <v/>
      </c>
      <c r="AG27" s="19" t="str">
        <f>IF(AG$11*$E27=0,"",VLOOKUP($I$2*100000+$E27*1000+AG$11,Gruppierungen!$A:$G,6,FALSE))</f>
        <v/>
      </c>
      <c r="AH27" s="18" t="str">
        <f t="shared" si="10"/>
        <v/>
      </c>
      <c r="AI27" s="17" t="str">
        <f>IF(AG$11*$E27=0,"",VLOOKUP($I$2*100000+$E27*1000+AG$11,Gruppierungen!$A:$G,7,FALSE))</f>
        <v/>
      </c>
      <c r="AJ27" s="19" t="str">
        <f>IF(AJ$11*$E27=0,"",VLOOKUP($I$2*100000+$E27*1000+AJ$11,Gruppierungen!$A:$G,6,FALSE))</f>
        <v/>
      </c>
      <c r="AK27" s="18" t="str">
        <f t="shared" si="11"/>
        <v/>
      </c>
      <c r="AL27" s="17" t="str">
        <f>IF(AJ$11*$E27=0,"",VLOOKUP($I$2*100000+$E27*1000+AJ$11,Gruppierungen!$A:$G,7,FALSE))</f>
        <v/>
      </c>
      <c r="AM27" s="19" t="str">
        <f>IF(AM$11*$E27=0,"",VLOOKUP($I$2*100000+$E27*1000+AM$11,Gruppierungen!$A:$G,6,FALSE))</f>
        <v/>
      </c>
      <c r="AN27" s="18" t="str">
        <f t="shared" si="12"/>
        <v/>
      </c>
      <c r="AO27" s="17" t="str">
        <f>IF(AM$11*$E27=0,"",VLOOKUP($I$2*100000+$E27*1000+AM$11,Gruppierungen!$A:$G,7,FALSE))</f>
        <v/>
      </c>
      <c r="AP27" s="19" t="str">
        <f>IF(AP$11*$E27=0,"",VLOOKUP($I$2*100000+$E27*1000+AP$11,Gruppierungen!$A:$G,6,FALSE))</f>
        <v/>
      </c>
      <c r="AQ27" s="18" t="str">
        <f t="shared" si="13"/>
        <v/>
      </c>
      <c r="AR27" s="17" t="str">
        <f>IF(AP$11*$E27=0,"",VLOOKUP($I$2*100000+$E27*1000+AP$11,Gruppierungen!$A:$G,7,FALSE))</f>
        <v/>
      </c>
    </row>
    <row r="28" spans="4:44" ht="18" customHeight="1" x14ac:dyDescent="0.25">
      <c r="D28" s="15">
        <v>17</v>
      </c>
      <c r="E28" s="20">
        <f t="shared" si="0"/>
        <v>0</v>
      </c>
      <c r="F28" s="19" t="str">
        <f>IF(F$11*$E28=0,"",VLOOKUP($I$2*100000+$E28*1000+F$11,Gruppierungen!$A:$G,6,FALSE))</f>
        <v/>
      </c>
      <c r="G28" s="18" t="str">
        <f t="shared" si="1"/>
        <v/>
      </c>
      <c r="H28" s="17" t="str">
        <f>IF(F$11*$E28=0,"",VLOOKUP($I$2*100000+$E28*1000+F$11,Gruppierungen!$A:$G,7,FALSE))</f>
        <v/>
      </c>
      <c r="I28" s="19" t="str">
        <f>IF(I$11*$E28=0,"",VLOOKUP($I$2*100000+$E28*1000+I$11,Gruppierungen!$A:$G,6,FALSE))</f>
        <v/>
      </c>
      <c r="J28" s="18" t="str">
        <f t="shared" si="2"/>
        <v/>
      </c>
      <c r="K28" s="17" t="str">
        <f>IF(I$11*$E28=0,"",VLOOKUP($I$2*100000+$E28*1000+I$11,Gruppierungen!$A:$G,7,FALSE))</f>
        <v/>
      </c>
      <c r="L28" s="19" t="str">
        <f>IF(L$11*$E28=0,"",VLOOKUP($I$2*100000+$E28*1000+L$11,Gruppierungen!$A:$G,6,FALSE))</f>
        <v/>
      </c>
      <c r="M28" s="18" t="str">
        <f t="shared" si="3"/>
        <v/>
      </c>
      <c r="N28" s="17" t="str">
        <f>IF(L$11*$E28=0,"",VLOOKUP($I$2*100000+$E28*1000+L$11,Gruppierungen!$A:$G,7,FALSE))</f>
        <v/>
      </c>
      <c r="O28" s="19" t="str">
        <f>IF(O$11*$E28=0,"",VLOOKUP($I$2*100000+$E28*1000+O$11,Gruppierungen!$A:$G,6,FALSE))</f>
        <v/>
      </c>
      <c r="P28" s="18" t="str">
        <f t="shared" si="4"/>
        <v/>
      </c>
      <c r="Q28" s="17" t="str">
        <f>IF(O$11*$E28=0,"",VLOOKUP($I$2*100000+$E28*1000+O$11,Gruppierungen!$A:$G,7,FALSE))</f>
        <v/>
      </c>
      <c r="R28" s="19" t="str">
        <f>IF(R$11*$E28=0,"",VLOOKUP($I$2*100000+$E28*1000+R$11,Gruppierungen!$A:$G,6,FALSE))</f>
        <v/>
      </c>
      <c r="S28" s="18" t="str">
        <f t="shared" si="5"/>
        <v/>
      </c>
      <c r="T28" s="17" t="str">
        <f>IF(R$11*$E28=0,"",VLOOKUP($I$2*100000+$E28*1000+R$11,Gruppierungen!$A:$G,7,FALSE))</f>
        <v/>
      </c>
      <c r="U28" s="19" t="str">
        <f>IF(U$11*$E28=0,"",VLOOKUP($I$2*100000+$E28*1000+U$11,Gruppierungen!$A:$G,6,FALSE))</f>
        <v/>
      </c>
      <c r="V28" s="18" t="str">
        <f t="shared" si="6"/>
        <v/>
      </c>
      <c r="W28" s="17" t="str">
        <f>IF(U$11*$E28=0,"",VLOOKUP($I$2*100000+$E28*1000+U$11,Gruppierungen!$A:$G,7,FALSE))</f>
        <v/>
      </c>
      <c r="X28" s="19" t="str">
        <f>IF(X$11*$E28=0,"",VLOOKUP($I$2*100000+$E28*1000+X$11,Gruppierungen!$A:$G,6,FALSE))</f>
        <v/>
      </c>
      <c r="Y28" s="18" t="str">
        <f t="shared" si="7"/>
        <v/>
      </c>
      <c r="Z28" s="17" t="str">
        <f>IF(X$11*$E28=0,"",VLOOKUP($I$2*100000+$E28*1000+X$11,Gruppierungen!$A:$G,7,FALSE))</f>
        <v/>
      </c>
      <c r="AA28" s="19" t="str">
        <f>IF(AA$11*$E28=0,"",VLOOKUP($I$2*100000+$E28*1000+AA$11,Gruppierungen!$A:$G,6,FALSE))</f>
        <v/>
      </c>
      <c r="AB28" s="18" t="str">
        <f t="shared" si="8"/>
        <v/>
      </c>
      <c r="AC28" s="17" t="str">
        <f>IF(AA$11*$E28=0,"",VLOOKUP($I$2*100000+$E28*1000+AA$11,Gruppierungen!$A:$G,7,FALSE))</f>
        <v/>
      </c>
      <c r="AD28" s="19" t="str">
        <f>IF(AD$11*$E28=0,"",VLOOKUP($I$2*100000+$E28*1000+AD$11,Gruppierungen!$A:$G,6,FALSE))</f>
        <v/>
      </c>
      <c r="AE28" s="18" t="str">
        <f t="shared" si="9"/>
        <v/>
      </c>
      <c r="AF28" s="17" t="str">
        <f>IF(AD$11*$E28=0,"",VLOOKUP($I$2*100000+$E28*1000+AD$11,Gruppierungen!$A:$G,7,FALSE))</f>
        <v/>
      </c>
      <c r="AG28" s="19" t="str">
        <f>IF(AG$11*$E28=0,"",VLOOKUP($I$2*100000+$E28*1000+AG$11,Gruppierungen!$A:$G,6,FALSE))</f>
        <v/>
      </c>
      <c r="AH28" s="18" t="str">
        <f t="shared" si="10"/>
        <v/>
      </c>
      <c r="AI28" s="17" t="str">
        <f>IF(AG$11*$E28=0,"",VLOOKUP($I$2*100000+$E28*1000+AG$11,Gruppierungen!$A:$G,7,FALSE))</f>
        <v/>
      </c>
      <c r="AJ28" s="19" t="str">
        <f>IF(AJ$11*$E28=0,"",VLOOKUP($I$2*100000+$E28*1000+AJ$11,Gruppierungen!$A:$G,6,FALSE))</f>
        <v/>
      </c>
      <c r="AK28" s="18" t="str">
        <f t="shared" si="11"/>
        <v/>
      </c>
      <c r="AL28" s="17" t="str">
        <f>IF(AJ$11*$E28=0,"",VLOOKUP($I$2*100000+$E28*1000+AJ$11,Gruppierungen!$A:$G,7,FALSE))</f>
        <v/>
      </c>
      <c r="AM28" s="19" t="str">
        <f>IF(AM$11*$E28=0,"",VLOOKUP($I$2*100000+$E28*1000+AM$11,Gruppierungen!$A:$G,6,FALSE))</f>
        <v/>
      </c>
      <c r="AN28" s="18" t="str">
        <f t="shared" si="12"/>
        <v/>
      </c>
      <c r="AO28" s="17" t="str">
        <f>IF(AM$11*$E28=0,"",VLOOKUP($I$2*100000+$E28*1000+AM$11,Gruppierungen!$A:$G,7,FALSE))</f>
        <v/>
      </c>
      <c r="AP28" s="19" t="str">
        <f>IF(AP$11*$E28=0,"",VLOOKUP($I$2*100000+$E28*1000+AP$11,Gruppierungen!$A:$G,6,FALSE))</f>
        <v/>
      </c>
      <c r="AQ28" s="18" t="str">
        <f t="shared" si="13"/>
        <v/>
      </c>
      <c r="AR28" s="17" t="str">
        <f>IF(AP$11*$E28=0,"",VLOOKUP($I$2*100000+$E28*1000+AP$11,Gruppierungen!$A:$G,7,FALSE))</f>
        <v/>
      </c>
    </row>
    <row r="29" spans="4:44" ht="18" customHeight="1" x14ac:dyDescent="0.25">
      <c r="D29" s="15">
        <v>18</v>
      </c>
      <c r="E29" s="20">
        <f t="shared" si="0"/>
        <v>0</v>
      </c>
      <c r="F29" s="19" t="str">
        <f>IF(F$11*$E29=0,"",VLOOKUP($I$2*100000+$E29*1000+F$11,Gruppierungen!$A:$G,6,FALSE))</f>
        <v/>
      </c>
      <c r="G29" s="18" t="str">
        <f t="shared" si="1"/>
        <v/>
      </c>
      <c r="H29" s="17" t="str">
        <f>IF(F$11*$E29=0,"",VLOOKUP($I$2*100000+$E29*1000+F$11,Gruppierungen!$A:$G,7,FALSE))</f>
        <v/>
      </c>
      <c r="I29" s="19" t="str">
        <f>IF(I$11*$E29=0,"",VLOOKUP($I$2*100000+$E29*1000+I$11,Gruppierungen!$A:$G,6,FALSE))</f>
        <v/>
      </c>
      <c r="J29" s="18" t="str">
        <f t="shared" si="2"/>
        <v/>
      </c>
      <c r="K29" s="17" t="str">
        <f>IF(I$11*$E29=0,"",VLOOKUP($I$2*100000+$E29*1000+I$11,Gruppierungen!$A:$G,7,FALSE))</f>
        <v/>
      </c>
      <c r="L29" s="19" t="str">
        <f>IF(L$11*$E29=0,"",VLOOKUP($I$2*100000+$E29*1000+L$11,Gruppierungen!$A:$G,6,FALSE))</f>
        <v/>
      </c>
      <c r="M29" s="18" t="str">
        <f t="shared" si="3"/>
        <v/>
      </c>
      <c r="N29" s="17" t="str">
        <f>IF(L$11*$E29=0,"",VLOOKUP($I$2*100000+$E29*1000+L$11,Gruppierungen!$A:$G,7,FALSE))</f>
        <v/>
      </c>
      <c r="O29" s="19" t="str">
        <f>IF(O$11*$E29=0,"",VLOOKUP($I$2*100000+$E29*1000+O$11,Gruppierungen!$A:$G,6,FALSE))</f>
        <v/>
      </c>
      <c r="P29" s="18" t="str">
        <f t="shared" si="4"/>
        <v/>
      </c>
      <c r="Q29" s="17" t="str">
        <f>IF(O$11*$E29=0,"",VLOOKUP($I$2*100000+$E29*1000+O$11,Gruppierungen!$A:$G,7,FALSE))</f>
        <v/>
      </c>
      <c r="R29" s="19" t="str">
        <f>IF(R$11*$E29=0,"",VLOOKUP($I$2*100000+$E29*1000+R$11,Gruppierungen!$A:$G,6,FALSE))</f>
        <v/>
      </c>
      <c r="S29" s="18" t="str">
        <f t="shared" si="5"/>
        <v/>
      </c>
      <c r="T29" s="17" t="str">
        <f>IF(R$11*$E29=0,"",VLOOKUP($I$2*100000+$E29*1000+R$11,Gruppierungen!$A:$G,7,FALSE))</f>
        <v/>
      </c>
      <c r="U29" s="19" t="str">
        <f>IF(U$11*$E29=0,"",VLOOKUP($I$2*100000+$E29*1000+U$11,Gruppierungen!$A:$G,6,FALSE))</f>
        <v/>
      </c>
      <c r="V29" s="18" t="str">
        <f t="shared" si="6"/>
        <v/>
      </c>
      <c r="W29" s="17" t="str">
        <f>IF(U$11*$E29=0,"",VLOOKUP($I$2*100000+$E29*1000+U$11,Gruppierungen!$A:$G,7,FALSE))</f>
        <v/>
      </c>
      <c r="X29" s="19" t="str">
        <f>IF(X$11*$E29=0,"",VLOOKUP($I$2*100000+$E29*1000+X$11,Gruppierungen!$A:$G,6,FALSE))</f>
        <v/>
      </c>
      <c r="Y29" s="18" t="str">
        <f t="shared" si="7"/>
        <v/>
      </c>
      <c r="Z29" s="17" t="str">
        <f>IF(X$11*$E29=0,"",VLOOKUP($I$2*100000+$E29*1000+X$11,Gruppierungen!$A:$G,7,FALSE))</f>
        <v/>
      </c>
      <c r="AA29" s="19" t="str">
        <f>IF(AA$11*$E29=0,"",VLOOKUP($I$2*100000+$E29*1000+AA$11,Gruppierungen!$A:$G,6,FALSE))</f>
        <v/>
      </c>
      <c r="AB29" s="18" t="str">
        <f t="shared" si="8"/>
        <v/>
      </c>
      <c r="AC29" s="17" t="str">
        <f>IF(AA$11*$E29=0,"",VLOOKUP($I$2*100000+$E29*1000+AA$11,Gruppierungen!$A:$G,7,FALSE))</f>
        <v/>
      </c>
      <c r="AD29" s="19" t="str">
        <f>IF(AD$11*$E29=0,"",VLOOKUP($I$2*100000+$E29*1000+AD$11,Gruppierungen!$A:$G,6,FALSE))</f>
        <v/>
      </c>
      <c r="AE29" s="18" t="str">
        <f t="shared" si="9"/>
        <v/>
      </c>
      <c r="AF29" s="17" t="str">
        <f>IF(AD$11*$E29=0,"",VLOOKUP($I$2*100000+$E29*1000+AD$11,Gruppierungen!$A:$G,7,FALSE))</f>
        <v/>
      </c>
      <c r="AG29" s="19" t="str">
        <f>IF(AG$11*$E29=0,"",VLOOKUP($I$2*100000+$E29*1000+AG$11,Gruppierungen!$A:$G,6,FALSE))</f>
        <v/>
      </c>
      <c r="AH29" s="18" t="str">
        <f t="shared" si="10"/>
        <v/>
      </c>
      <c r="AI29" s="17" t="str">
        <f>IF(AG$11*$E29=0,"",VLOOKUP($I$2*100000+$E29*1000+AG$11,Gruppierungen!$A:$G,7,FALSE))</f>
        <v/>
      </c>
      <c r="AJ29" s="19" t="str">
        <f>IF(AJ$11*$E29=0,"",VLOOKUP($I$2*100000+$E29*1000+AJ$11,Gruppierungen!$A:$G,6,FALSE))</f>
        <v/>
      </c>
      <c r="AK29" s="18" t="str">
        <f t="shared" si="11"/>
        <v/>
      </c>
      <c r="AL29" s="17" t="str">
        <f>IF(AJ$11*$E29=0,"",VLOOKUP($I$2*100000+$E29*1000+AJ$11,Gruppierungen!$A:$G,7,FALSE))</f>
        <v/>
      </c>
      <c r="AM29" s="19" t="str">
        <f>IF(AM$11*$E29=0,"",VLOOKUP($I$2*100000+$E29*1000+AM$11,Gruppierungen!$A:$G,6,FALSE))</f>
        <v/>
      </c>
      <c r="AN29" s="18" t="str">
        <f t="shared" si="12"/>
        <v/>
      </c>
      <c r="AO29" s="17" t="str">
        <f>IF(AM$11*$E29=0,"",VLOOKUP($I$2*100000+$E29*1000+AM$11,Gruppierungen!$A:$G,7,FALSE))</f>
        <v/>
      </c>
      <c r="AP29" s="19" t="str">
        <f>IF(AP$11*$E29=0,"",VLOOKUP($I$2*100000+$E29*1000+AP$11,Gruppierungen!$A:$G,6,FALSE))</f>
        <v/>
      </c>
      <c r="AQ29" s="18" t="str">
        <f t="shared" si="13"/>
        <v/>
      </c>
      <c r="AR29" s="17" t="str">
        <f>IF(AP$11*$E29=0,"",VLOOKUP($I$2*100000+$E29*1000+AP$11,Gruppierungen!$A:$G,7,FALSE))</f>
        <v/>
      </c>
    </row>
    <row r="30" spans="4:44" ht="18" customHeight="1" x14ac:dyDescent="0.25">
      <c r="D30" s="15">
        <v>19</v>
      </c>
      <c r="E30" s="20">
        <f t="shared" si="0"/>
        <v>0</v>
      </c>
      <c r="F30" s="19" t="str">
        <f>IF(F$11*$E30=0,"",VLOOKUP($I$2*100000+$E30*1000+F$11,Gruppierungen!$A:$G,6,FALSE))</f>
        <v/>
      </c>
      <c r="G30" s="18" t="str">
        <f t="shared" si="1"/>
        <v/>
      </c>
      <c r="H30" s="17" t="str">
        <f>IF(F$11*$E30=0,"",VLOOKUP($I$2*100000+$E30*1000+F$11,Gruppierungen!$A:$G,7,FALSE))</f>
        <v/>
      </c>
      <c r="I30" s="19" t="str">
        <f>IF(I$11*$E30=0,"",VLOOKUP($I$2*100000+$E30*1000+I$11,Gruppierungen!$A:$G,6,FALSE))</f>
        <v/>
      </c>
      <c r="J30" s="18" t="str">
        <f t="shared" si="2"/>
        <v/>
      </c>
      <c r="K30" s="17" t="str">
        <f>IF(I$11*$E30=0,"",VLOOKUP($I$2*100000+$E30*1000+I$11,Gruppierungen!$A:$G,7,FALSE))</f>
        <v/>
      </c>
      <c r="L30" s="19" t="str">
        <f>IF(L$11*$E30=0,"",VLOOKUP($I$2*100000+$E30*1000+L$11,Gruppierungen!$A:$G,6,FALSE))</f>
        <v/>
      </c>
      <c r="M30" s="18" t="str">
        <f t="shared" si="3"/>
        <v/>
      </c>
      <c r="N30" s="17" t="str">
        <f>IF(L$11*$E30=0,"",VLOOKUP($I$2*100000+$E30*1000+L$11,Gruppierungen!$A:$G,7,FALSE))</f>
        <v/>
      </c>
      <c r="O30" s="19" t="str">
        <f>IF(O$11*$E30=0,"",VLOOKUP($I$2*100000+$E30*1000+O$11,Gruppierungen!$A:$G,6,FALSE))</f>
        <v/>
      </c>
      <c r="P30" s="18" t="str">
        <f t="shared" si="4"/>
        <v/>
      </c>
      <c r="Q30" s="17" t="str">
        <f>IF(O$11*$E30=0,"",VLOOKUP($I$2*100000+$E30*1000+O$11,Gruppierungen!$A:$G,7,FALSE))</f>
        <v/>
      </c>
      <c r="R30" s="19" t="str">
        <f>IF(R$11*$E30=0,"",VLOOKUP($I$2*100000+$E30*1000+R$11,Gruppierungen!$A:$G,6,FALSE))</f>
        <v/>
      </c>
      <c r="S30" s="18" t="str">
        <f t="shared" si="5"/>
        <v/>
      </c>
      <c r="T30" s="17" t="str">
        <f>IF(R$11*$E30=0,"",VLOOKUP($I$2*100000+$E30*1000+R$11,Gruppierungen!$A:$G,7,FALSE))</f>
        <v/>
      </c>
      <c r="U30" s="19" t="str">
        <f>IF(U$11*$E30=0,"",VLOOKUP($I$2*100000+$E30*1000+U$11,Gruppierungen!$A:$G,6,FALSE))</f>
        <v/>
      </c>
      <c r="V30" s="18" t="str">
        <f t="shared" si="6"/>
        <v/>
      </c>
      <c r="W30" s="17" t="str">
        <f>IF(U$11*$E30=0,"",VLOOKUP($I$2*100000+$E30*1000+U$11,Gruppierungen!$A:$G,7,FALSE))</f>
        <v/>
      </c>
      <c r="X30" s="19" t="str">
        <f>IF(X$11*$E30=0,"",VLOOKUP($I$2*100000+$E30*1000+X$11,Gruppierungen!$A:$G,6,FALSE))</f>
        <v/>
      </c>
      <c r="Y30" s="18" t="str">
        <f t="shared" si="7"/>
        <v/>
      </c>
      <c r="Z30" s="17" t="str">
        <f>IF(X$11*$E30=0,"",VLOOKUP($I$2*100000+$E30*1000+X$11,Gruppierungen!$A:$G,7,FALSE))</f>
        <v/>
      </c>
      <c r="AA30" s="19" t="str">
        <f>IF(AA$11*$E30=0,"",VLOOKUP($I$2*100000+$E30*1000+AA$11,Gruppierungen!$A:$G,6,FALSE))</f>
        <v/>
      </c>
      <c r="AB30" s="18" t="str">
        <f t="shared" si="8"/>
        <v/>
      </c>
      <c r="AC30" s="17" t="str">
        <f>IF(AA$11*$E30=0,"",VLOOKUP($I$2*100000+$E30*1000+AA$11,Gruppierungen!$A:$G,7,FALSE))</f>
        <v/>
      </c>
      <c r="AD30" s="19" t="str">
        <f>IF(AD$11*$E30=0,"",VLOOKUP($I$2*100000+$E30*1000+AD$11,Gruppierungen!$A:$G,6,FALSE))</f>
        <v/>
      </c>
      <c r="AE30" s="18" t="str">
        <f t="shared" si="9"/>
        <v/>
      </c>
      <c r="AF30" s="17" t="str">
        <f>IF(AD$11*$E30=0,"",VLOOKUP($I$2*100000+$E30*1000+AD$11,Gruppierungen!$A:$G,7,FALSE))</f>
        <v/>
      </c>
      <c r="AG30" s="19" t="str">
        <f>IF(AG$11*$E30=0,"",VLOOKUP($I$2*100000+$E30*1000+AG$11,Gruppierungen!$A:$G,6,FALSE))</f>
        <v/>
      </c>
      <c r="AH30" s="18" t="str">
        <f t="shared" si="10"/>
        <v/>
      </c>
      <c r="AI30" s="17" t="str">
        <f>IF(AG$11*$E30=0,"",VLOOKUP($I$2*100000+$E30*1000+AG$11,Gruppierungen!$A:$G,7,FALSE))</f>
        <v/>
      </c>
      <c r="AJ30" s="19" t="str">
        <f>IF(AJ$11*$E30=0,"",VLOOKUP($I$2*100000+$E30*1000+AJ$11,Gruppierungen!$A:$G,6,FALSE))</f>
        <v/>
      </c>
      <c r="AK30" s="18" t="str">
        <f t="shared" si="11"/>
        <v/>
      </c>
      <c r="AL30" s="17" t="str">
        <f>IF(AJ$11*$E30=0,"",VLOOKUP($I$2*100000+$E30*1000+AJ$11,Gruppierungen!$A:$G,7,FALSE))</f>
        <v/>
      </c>
      <c r="AM30" s="19" t="str">
        <f>IF(AM$11*$E30=0,"",VLOOKUP($I$2*100000+$E30*1000+AM$11,Gruppierungen!$A:$G,6,FALSE))</f>
        <v/>
      </c>
      <c r="AN30" s="18" t="str">
        <f t="shared" si="12"/>
        <v/>
      </c>
      <c r="AO30" s="17" t="str">
        <f>IF(AM$11*$E30=0,"",VLOOKUP($I$2*100000+$E30*1000+AM$11,Gruppierungen!$A:$G,7,FALSE))</f>
        <v/>
      </c>
      <c r="AP30" s="19" t="str">
        <f>IF(AP$11*$E30=0,"",VLOOKUP($I$2*100000+$E30*1000+AP$11,Gruppierungen!$A:$G,6,FALSE))</f>
        <v/>
      </c>
      <c r="AQ30" s="18" t="str">
        <f t="shared" si="13"/>
        <v/>
      </c>
      <c r="AR30" s="17" t="str">
        <f>IF(AP$11*$E30=0,"",VLOOKUP($I$2*100000+$E30*1000+AP$11,Gruppierungen!$A:$G,7,FALSE))</f>
        <v/>
      </c>
    </row>
    <row r="31" spans="4:44" ht="18" customHeight="1" x14ac:dyDescent="0.25">
      <c r="D31" s="15">
        <v>20</v>
      </c>
      <c r="E31" s="20">
        <f t="shared" si="0"/>
        <v>0</v>
      </c>
      <c r="F31" s="19" t="str">
        <f>IF(F$11*$E31=0,"",VLOOKUP($I$2*100000+$E31*1000+F$11,Gruppierungen!$A:$G,6,FALSE))</f>
        <v/>
      </c>
      <c r="G31" s="18" t="str">
        <f t="shared" si="1"/>
        <v/>
      </c>
      <c r="H31" s="17" t="str">
        <f>IF(F$11*$E31=0,"",VLOOKUP($I$2*100000+$E31*1000+F$11,Gruppierungen!$A:$G,7,FALSE))</f>
        <v/>
      </c>
      <c r="I31" s="19" t="str">
        <f>IF(I$11*$E31=0,"",VLOOKUP($I$2*100000+$E31*1000+I$11,Gruppierungen!$A:$G,6,FALSE))</f>
        <v/>
      </c>
      <c r="J31" s="18" t="str">
        <f t="shared" si="2"/>
        <v/>
      </c>
      <c r="K31" s="17" t="str">
        <f>IF(I$11*$E31=0,"",VLOOKUP($I$2*100000+$E31*1000+I$11,Gruppierungen!$A:$G,7,FALSE))</f>
        <v/>
      </c>
      <c r="L31" s="19" t="str">
        <f>IF(L$11*$E31=0,"",VLOOKUP($I$2*100000+$E31*1000+L$11,Gruppierungen!$A:$G,6,FALSE))</f>
        <v/>
      </c>
      <c r="M31" s="18" t="str">
        <f t="shared" si="3"/>
        <v/>
      </c>
      <c r="N31" s="17" t="str">
        <f>IF(L$11*$E31=0,"",VLOOKUP($I$2*100000+$E31*1000+L$11,Gruppierungen!$A:$G,7,FALSE))</f>
        <v/>
      </c>
      <c r="O31" s="19" t="str">
        <f>IF(O$11*$E31=0,"",VLOOKUP($I$2*100000+$E31*1000+O$11,Gruppierungen!$A:$G,6,FALSE))</f>
        <v/>
      </c>
      <c r="P31" s="18" t="str">
        <f t="shared" si="4"/>
        <v/>
      </c>
      <c r="Q31" s="17" t="str">
        <f>IF(O$11*$E31=0,"",VLOOKUP($I$2*100000+$E31*1000+O$11,Gruppierungen!$A:$G,7,FALSE))</f>
        <v/>
      </c>
      <c r="R31" s="19" t="str">
        <f>IF(R$11*$E31=0,"",VLOOKUP($I$2*100000+$E31*1000+R$11,Gruppierungen!$A:$G,6,FALSE))</f>
        <v/>
      </c>
      <c r="S31" s="18" t="str">
        <f t="shared" si="5"/>
        <v/>
      </c>
      <c r="T31" s="17" t="str">
        <f>IF(R$11*$E31=0,"",VLOOKUP($I$2*100000+$E31*1000+R$11,Gruppierungen!$A:$G,7,FALSE))</f>
        <v/>
      </c>
      <c r="U31" s="19" t="str">
        <f>IF(U$11*$E31=0,"",VLOOKUP($I$2*100000+$E31*1000+U$11,Gruppierungen!$A:$G,6,FALSE))</f>
        <v/>
      </c>
      <c r="V31" s="18" t="str">
        <f t="shared" si="6"/>
        <v/>
      </c>
      <c r="W31" s="17" t="str">
        <f>IF(U$11*$E31=0,"",VLOOKUP($I$2*100000+$E31*1000+U$11,Gruppierungen!$A:$G,7,FALSE))</f>
        <v/>
      </c>
      <c r="X31" s="19" t="str">
        <f>IF(X$11*$E31=0,"",VLOOKUP($I$2*100000+$E31*1000+X$11,Gruppierungen!$A:$G,6,FALSE))</f>
        <v/>
      </c>
      <c r="Y31" s="18" t="str">
        <f t="shared" si="7"/>
        <v/>
      </c>
      <c r="Z31" s="17" t="str">
        <f>IF(X$11*$E31=0,"",VLOOKUP($I$2*100000+$E31*1000+X$11,Gruppierungen!$A:$G,7,FALSE))</f>
        <v/>
      </c>
      <c r="AA31" s="19" t="str">
        <f>IF(AA$11*$E31=0,"",VLOOKUP($I$2*100000+$E31*1000+AA$11,Gruppierungen!$A:$G,6,FALSE))</f>
        <v/>
      </c>
      <c r="AB31" s="18" t="str">
        <f t="shared" si="8"/>
        <v/>
      </c>
      <c r="AC31" s="17" t="str">
        <f>IF(AA$11*$E31=0,"",VLOOKUP($I$2*100000+$E31*1000+AA$11,Gruppierungen!$A:$G,7,FALSE))</f>
        <v/>
      </c>
      <c r="AD31" s="19" t="str">
        <f>IF(AD$11*$E31=0,"",VLOOKUP($I$2*100000+$E31*1000+AD$11,Gruppierungen!$A:$G,6,FALSE))</f>
        <v/>
      </c>
      <c r="AE31" s="18" t="str">
        <f t="shared" si="9"/>
        <v/>
      </c>
      <c r="AF31" s="17" t="str">
        <f>IF(AD$11*$E31=0,"",VLOOKUP($I$2*100000+$E31*1000+AD$11,Gruppierungen!$A:$G,7,FALSE))</f>
        <v/>
      </c>
      <c r="AG31" s="19" t="str">
        <f>IF(AG$11*$E31=0,"",VLOOKUP($I$2*100000+$E31*1000+AG$11,Gruppierungen!$A:$G,6,FALSE))</f>
        <v/>
      </c>
      <c r="AH31" s="18" t="str">
        <f t="shared" si="10"/>
        <v/>
      </c>
      <c r="AI31" s="17" t="str">
        <f>IF(AG$11*$E31=0,"",VLOOKUP($I$2*100000+$E31*1000+AG$11,Gruppierungen!$A:$G,7,FALSE))</f>
        <v/>
      </c>
      <c r="AJ31" s="19" t="str">
        <f>IF(AJ$11*$E31=0,"",VLOOKUP($I$2*100000+$E31*1000+AJ$11,Gruppierungen!$A:$G,6,FALSE))</f>
        <v/>
      </c>
      <c r="AK31" s="18" t="str">
        <f t="shared" si="11"/>
        <v/>
      </c>
      <c r="AL31" s="17" t="str">
        <f>IF(AJ$11*$E31=0,"",VLOOKUP($I$2*100000+$E31*1000+AJ$11,Gruppierungen!$A:$G,7,FALSE))</f>
        <v/>
      </c>
      <c r="AM31" s="19" t="str">
        <f>IF(AM$11*$E31=0,"",VLOOKUP($I$2*100000+$E31*1000+AM$11,Gruppierungen!$A:$G,6,FALSE))</f>
        <v/>
      </c>
      <c r="AN31" s="18" t="str">
        <f t="shared" si="12"/>
        <v/>
      </c>
      <c r="AO31" s="17" t="str">
        <f>IF(AM$11*$E31=0,"",VLOOKUP($I$2*100000+$E31*1000+AM$11,Gruppierungen!$A:$G,7,FALSE))</f>
        <v/>
      </c>
      <c r="AP31" s="19" t="str">
        <f>IF(AP$11*$E31=0,"",VLOOKUP($I$2*100000+$E31*1000+AP$11,Gruppierungen!$A:$G,6,FALSE))</f>
        <v/>
      </c>
      <c r="AQ31" s="18" t="str">
        <f t="shared" si="13"/>
        <v/>
      </c>
      <c r="AR31" s="17" t="str">
        <f>IF(AP$11*$E31=0,"",VLOOKUP($I$2*100000+$E31*1000+AP$11,Gruppierungen!$A:$G,7,FALSE))</f>
        <v/>
      </c>
    </row>
    <row r="32" spans="4:44" ht="18" customHeight="1" x14ac:dyDescent="0.25">
      <c r="D32" s="15">
        <v>21</v>
      </c>
      <c r="E32" s="20">
        <f t="shared" si="0"/>
        <v>0</v>
      </c>
      <c r="F32" s="19" t="str">
        <f>IF(F$11*$E32=0,"",VLOOKUP($I$2*100000+$E32*1000+F$11,Gruppierungen!$A:$G,6,FALSE))</f>
        <v/>
      </c>
      <c r="G32" s="18" t="str">
        <f t="shared" si="1"/>
        <v/>
      </c>
      <c r="H32" s="17" t="str">
        <f>IF(F$11*$E32=0,"",VLOOKUP($I$2*100000+$E32*1000+F$11,Gruppierungen!$A:$G,7,FALSE))</f>
        <v/>
      </c>
      <c r="I32" s="19" t="str">
        <f>IF(I$11*$E32=0,"",VLOOKUP($I$2*100000+$E32*1000+I$11,Gruppierungen!$A:$G,6,FALSE))</f>
        <v/>
      </c>
      <c r="J32" s="18" t="str">
        <f t="shared" si="2"/>
        <v/>
      </c>
      <c r="K32" s="17" t="str">
        <f>IF(I$11*$E32=0,"",VLOOKUP($I$2*100000+$E32*1000+I$11,Gruppierungen!$A:$G,7,FALSE))</f>
        <v/>
      </c>
      <c r="L32" s="19" t="str">
        <f>IF(L$11*$E32=0,"",VLOOKUP($I$2*100000+$E32*1000+L$11,Gruppierungen!$A:$G,6,FALSE))</f>
        <v/>
      </c>
      <c r="M32" s="18" t="str">
        <f t="shared" si="3"/>
        <v/>
      </c>
      <c r="N32" s="17" t="str">
        <f>IF(L$11*$E32=0,"",VLOOKUP($I$2*100000+$E32*1000+L$11,Gruppierungen!$A:$G,7,FALSE))</f>
        <v/>
      </c>
      <c r="O32" s="19" t="str">
        <f>IF(O$11*$E32=0,"",VLOOKUP($I$2*100000+$E32*1000+O$11,Gruppierungen!$A:$G,6,FALSE))</f>
        <v/>
      </c>
      <c r="P32" s="18" t="str">
        <f t="shared" si="4"/>
        <v/>
      </c>
      <c r="Q32" s="17" t="str">
        <f>IF(O$11*$E32=0,"",VLOOKUP($I$2*100000+$E32*1000+O$11,Gruppierungen!$A:$G,7,FALSE))</f>
        <v/>
      </c>
      <c r="R32" s="19" t="str">
        <f>IF(R$11*$E32=0,"",VLOOKUP($I$2*100000+$E32*1000+R$11,Gruppierungen!$A:$G,6,FALSE))</f>
        <v/>
      </c>
      <c r="S32" s="18" t="str">
        <f t="shared" si="5"/>
        <v/>
      </c>
      <c r="T32" s="17" t="str">
        <f>IF(R$11*$E32=0,"",VLOOKUP($I$2*100000+$E32*1000+R$11,Gruppierungen!$A:$G,7,FALSE))</f>
        <v/>
      </c>
      <c r="U32" s="19" t="str">
        <f>IF(U$11*$E32=0,"",VLOOKUP($I$2*100000+$E32*1000+U$11,Gruppierungen!$A:$G,6,FALSE))</f>
        <v/>
      </c>
      <c r="V32" s="18" t="str">
        <f t="shared" si="6"/>
        <v/>
      </c>
      <c r="W32" s="17" t="str">
        <f>IF(U$11*$E32=0,"",VLOOKUP($I$2*100000+$E32*1000+U$11,Gruppierungen!$A:$G,7,FALSE))</f>
        <v/>
      </c>
      <c r="X32" s="19" t="str">
        <f>IF(X$11*$E32=0,"",VLOOKUP($I$2*100000+$E32*1000+X$11,Gruppierungen!$A:$G,6,FALSE))</f>
        <v/>
      </c>
      <c r="Y32" s="18" t="str">
        <f t="shared" si="7"/>
        <v/>
      </c>
      <c r="Z32" s="17" t="str">
        <f>IF(X$11*$E32=0,"",VLOOKUP($I$2*100000+$E32*1000+X$11,Gruppierungen!$A:$G,7,FALSE))</f>
        <v/>
      </c>
      <c r="AA32" s="19" t="str">
        <f>IF(AA$11*$E32=0,"",VLOOKUP($I$2*100000+$E32*1000+AA$11,Gruppierungen!$A:$G,6,FALSE))</f>
        <v/>
      </c>
      <c r="AB32" s="18" t="str">
        <f t="shared" si="8"/>
        <v/>
      </c>
      <c r="AC32" s="17" t="str">
        <f>IF(AA$11*$E32=0,"",VLOOKUP($I$2*100000+$E32*1000+AA$11,Gruppierungen!$A:$G,7,FALSE))</f>
        <v/>
      </c>
      <c r="AD32" s="19" t="str">
        <f>IF(AD$11*$E32=0,"",VLOOKUP($I$2*100000+$E32*1000+AD$11,Gruppierungen!$A:$G,6,FALSE))</f>
        <v/>
      </c>
      <c r="AE32" s="18" t="str">
        <f t="shared" si="9"/>
        <v/>
      </c>
      <c r="AF32" s="17" t="str">
        <f>IF(AD$11*$E32=0,"",VLOOKUP($I$2*100000+$E32*1000+AD$11,Gruppierungen!$A:$G,7,FALSE))</f>
        <v/>
      </c>
      <c r="AG32" s="19" t="str">
        <f>IF(AG$11*$E32=0,"",VLOOKUP($I$2*100000+$E32*1000+AG$11,Gruppierungen!$A:$G,6,FALSE))</f>
        <v/>
      </c>
      <c r="AH32" s="18" t="str">
        <f t="shared" si="10"/>
        <v/>
      </c>
      <c r="AI32" s="17" t="str">
        <f>IF(AG$11*$E32=0,"",VLOOKUP($I$2*100000+$E32*1000+AG$11,Gruppierungen!$A:$G,7,FALSE))</f>
        <v/>
      </c>
      <c r="AJ32" s="19" t="str">
        <f>IF(AJ$11*$E32=0,"",VLOOKUP($I$2*100000+$E32*1000+AJ$11,Gruppierungen!$A:$G,6,FALSE))</f>
        <v/>
      </c>
      <c r="AK32" s="18" t="str">
        <f t="shared" si="11"/>
        <v/>
      </c>
      <c r="AL32" s="17" t="str">
        <f>IF(AJ$11*$E32=0,"",VLOOKUP($I$2*100000+$E32*1000+AJ$11,Gruppierungen!$A:$G,7,FALSE))</f>
        <v/>
      </c>
      <c r="AM32" s="19" t="str">
        <f>IF(AM$11*$E32=0,"",VLOOKUP($I$2*100000+$E32*1000+AM$11,Gruppierungen!$A:$G,6,FALSE))</f>
        <v/>
      </c>
      <c r="AN32" s="18" t="str">
        <f t="shared" si="12"/>
        <v/>
      </c>
      <c r="AO32" s="17" t="str">
        <f>IF(AM$11*$E32=0,"",VLOOKUP($I$2*100000+$E32*1000+AM$11,Gruppierungen!$A:$G,7,FALSE))</f>
        <v/>
      </c>
      <c r="AP32" s="19" t="str">
        <f>IF(AP$11*$E32=0,"",VLOOKUP($I$2*100000+$E32*1000+AP$11,Gruppierungen!$A:$G,6,FALSE))</f>
        <v/>
      </c>
      <c r="AQ32" s="18" t="str">
        <f t="shared" si="13"/>
        <v/>
      </c>
      <c r="AR32" s="17" t="str">
        <f>IF(AP$11*$E32=0,"",VLOOKUP($I$2*100000+$E32*1000+AP$11,Gruppierungen!$A:$G,7,FALSE))</f>
        <v/>
      </c>
    </row>
    <row r="33" spans="4:44" ht="18" customHeight="1" x14ac:dyDescent="0.25">
      <c r="D33" s="15">
        <v>22</v>
      </c>
      <c r="E33" s="20">
        <f t="shared" si="0"/>
        <v>0</v>
      </c>
      <c r="F33" s="19" t="str">
        <f>IF(F$11*$E33=0,"",VLOOKUP($I$2*100000+$E33*1000+F$11,Gruppierungen!$A:$G,6,FALSE))</f>
        <v/>
      </c>
      <c r="G33" s="18" t="str">
        <f t="shared" si="1"/>
        <v/>
      </c>
      <c r="H33" s="17" t="str">
        <f>IF(F$11*$E33=0,"",VLOOKUP($I$2*100000+$E33*1000+F$11,Gruppierungen!$A:$G,7,FALSE))</f>
        <v/>
      </c>
      <c r="I33" s="19" t="str">
        <f>IF(I$11*$E33=0,"",VLOOKUP($I$2*100000+$E33*1000+I$11,Gruppierungen!$A:$G,6,FALSE))</f>
        <v/>
      </c>
      <c r="J33" s="18" t="str">
        <f t="shared" si="2"/>
        <v/>
      </c>
      <c r="K33" s="17" t="str">
        <f>IF(I$11*$E33=0,"",VLOOKUP($I$2*100000+$E33*1000+I$11,Gruppierungen!$A:$G,7,FALSE))</f>
        <v/>
      </c>
      <c r="L33" s="19" t="str">
        <f>IF(L$11*$E33=0,"",VLOOKUP($I$2*100000+$E33*1000+L$11,Gruppierungen!$A:$G,6,FALSE))</f>
        <v/>
      </c>
      <c r="M33" s="18" t="str">
        <f t="shared" si="3"/>
        <v/>
      </c>
      <c r="N33" s="17" t="str">
        <f>IF(L$11*$E33=0,"",VLOOKUP($I$2*100000+$E33*1000+L$11,Gruppierungen!$A:$G,7,FALSE))</f>
        <v/>
      </c>
      <c r="O33" s="19" t="str">
        <f>IF(O$11*$E33=0,"",VLOOKUP($I$2*100000+$E33*1000+O$11,Gruppierungen!$A:$G,6,FALSE))</f>
        <v/>
      </c>
      <c r="P33" s="18" t="str">
        <f t="shared" si="4"/>
        <v/>
      </c>
      <c r="Q33" s="17" t="str">
        <f>IF(O$11*$E33=0,"",VLOOKUP($I$2*100000+$E33*1000+O$11,Gruppierungen!$A:$G,7,FALSE))</f>
        <v/>
      </c>
      <c r="R33" s="19" t="str">
        <f>IF(R$11*$E33=0,"",VLOOKUP($I$2*100000+$E33*1000+R$11,Gruppierungen!$A:$G,6,FALSE))</f>
        <v/>
      </c>
      <c r="S33" s="18" t="str">
        <f t="shared" si="5"/>
        <v/>
      </c>
      <c r="T33" s="17" t="str">
        <f>IF(R$11*$E33=0,"",VLOOKUP($I$2*100000+$E33*1000+R$11,Gruppierungen!$A:$G,7,FALSE))</f>
        <v/>
      </c>
      <c r="U33" s="19" t="str">
        <f>IF(U$11*$E33=0,"",VLOOKUP($I$2*100000+$E33*1000+U$11,Gruppierungen!$A:$G,6,FALSE))</f>
        <v/>
      </c>
      <c r="V33" s="18" t="str">
        <f t="shared" si="6"/>
        <v/>
      </c>
      <c r="W33" s="17" t="str">
        <f>IF(U$11*$E33=0,"",VLOOKUP($I$2*100000+$E33*1000+U$11,Gruppierungen!$A:$G,7,FALSE))</f>
        <v/>
      </c>
      <c r="X33" s="19" t="str">
        <f>IF(X$11*$E33=0,"",VLOOKUP($I$2*100000+$E33*1000+X$11,Gruppierungen!$A:$G,6,FALSE))</f>
        <v/>
      </c>
      <c r="Y33" s="18" t="str">
        <f t="shared" si="7"/>
        <v/>
      </c>
      <c r="Z33" s="17" t="str">
        <f>IF(X$11*$E33=0,"",VLOOKUP($I$2*100000+$E33*1000+X$11,Gruppierungen!$A:$G,7,FALSE))</f>
        <v/>
      </c>
      <c r="AA33" s="19" t="str">
        <f>IF(AA$11*$E33=0,"",VLOOKUP($I$2*100000+$E33*1000+AA$11,Gruppierungen!$A:$G,6,FALSE))</f>
        <v/>
      </c>
      <c r="AB33" s="18" t="str">
        <f t="shared" si="8"/>
        <v/>
      </c>
      <c r="AC33" s="17" t="str">
        <f>IF(AA$11*$E33=0,"",VLOOKUP($I$2*100000+$E33*1000+AA$11,Gruppierungen!$A:$G,7,FALSE))</f>
        <v/>
      </c>
      <c r="AD33" s="19" t="str">
        <f>IF(AD$11*$E33=0,"",VLOOKUP($I$2*100000+$E33*1000+AD$11,Gruppierungen!$A:$G,6,FALSE))</f>
        <v/>
      </c>
      <c r="AE33" s="18" t="str">
        <f t="shared" si="9"/>
        <v/>
      </c>
      <c r="AF33" s="17" t="str">
        <f>IF(AD$11*$E33=0,"",VLOOKUP($I$2*100000+$E33*1000+AD$11,Gruppierungen!$A:$G,7,FALSE))</f>
        <v/>
      </c>
      <c r="AG33" s="19" t="str">
        <f>IF(AG$11*$E33=0,"",VLOOKUP($I$2*100000+$E33*1000+AG$11,Gruppierungen!$A:$G,6,FALSE))</f>
        <v/>
      </c>
      <c r="AH33" s="18" t="str">
        <f t="shared" si="10"/>
        <v/>
      </c>
      <c r="AI33" s="17" t="str">
        <f>IF(AG$11*$E33=0,"",VLOOKUP($I$2*100000+$E33*1000+AG$11,Gruppierungen!$A:$G,7,FALSE))</f>
        <v/>
      </c>
      <c r="AJ33" s="19" t="str">
        <f>IF(AJ$11*$E33=0,"",VLOOKUP($I$2*100000+$E33*1000+AJ$11,Gruppierungen!$A:$G,6,FALSE))</f>
        <v/>
      </c>
      <c r="AK33" s="18" t="str">
        <f t="shared" si="11"/>
        <v/>
      </c>
      <c r="AL33" s="17" t="str">
        <f>IF(AJ$11*$E33=0,"",VLOOKUP($I$2*100000+$E33*1000+AJ$11,Gruppierungen!$A:$G,7,FALSE))</f>
        <v/>
      </c>
      <c r="AM33" s="19" t="str">
        <f>IF(AM$11*$E33=0,"",VLOOKUP($I$2*100000+$E33*1000+AM$11,Gruppierungen!$A:$G,6,FALSE))</f>
        <v/>
      </c>
      <c r="AN33" s="18" t="str">
        <f t="shared" si="12"/>
        <v/>
      </c>
      <c r="AO33" s="17" t="str">
        <f>IF(AM$11*$E33=0,"",VLOOKUP($I$2*100000+$E33*1000+AM$11,Gruppierungen!$A:$G,7,FALSE))</f>
        <v/>
      </c>
      <c r="AP33" s="19" t="str">
        <f>IF(AP$11*$E33=0,"",VLOOKUP($I$2*100000+$E33*1000+AP$11,Gruppierungen!$A:$G,6,FALSE))</f>
        <v/>
      </c>
      <c r="AQ33" s="18" t="str">
        <f t="shared" si="13"/>
        <v/>
      </c>
      <c r="AR33" s="17" t="str">
        <f>IF(AP$11*$E33=0,"",VLOOKUP($I$2*100000+$E33*1000+AP$11,Gruppierungen!$A:$G,7,FALSE))</f>
        <v/>
      </c>
    </row>
    <row r="34" spans="4:44" ht="18" customHeight="1" x14ac:dyDescent="0.25">
      <c r="D34" s="15">
        <v>23</v>
      </c>
      <c r="E34" s="20">
        <f t="shared" si="0"/>
        <v>0</v>
      </c>
      <c r="F34" s="19" t="str">
        <f>IF(F$11*$E34=0,"",VLOOKUP($I$2*100000+$E34*1000+F$11,Gruppierungen!$A:$G,6,FALSE))</f>
        <v/>
      </c>
      <c r="G34" s="18" t="str">
        <f t="shared" si="1"/>
        <v/>
      </c>
      <c r="H34" s="17" t="str">
        <f>IF(F$11*$E34=0,"",VLOOKUP($I$2*100000+$E34*1000+F$11,Gruppierungen!$A:$G,7,FALSE))</f>
        <v/>
      </c>
      <c r="I34" s="19" t="str">
        <f>IF(I$11*$E34=0,"",VLOOKUP($I$2*100000+$E34*1000+I$11,Gruppierungen!$A:$G,6,FALSE))</f>
        <v/>
      </c>
      <c r="J34" s="18" t="str">
        <f t="shared" si="2"/>
        <v/>
      </c>
      <c r="K34" s="17" t="str">
        <f>IF(I$11*$E34=0,"",VLOOKUP($I$2*100000+$E34*1000+I$11,Gruppierungen!$A:$G,7,FALSE))</f>
        <v/>
      </c>
      <c r="L34" s="19" t="str">
        <f>IF(L$11*$E34=0,"",VLOOKUP($I$2*100000+$E34*1000+L$11,Gruppierungen!$A:$G,6,FALSE))</f>
        <v/>
      </c>
      <c r="M34" s="18" t="str">
        <f t="shared" si="3"/>
        <v/>
      </c>
      <c r="N34" s="17" t="str">
        <f>IF(L$11*$E34=0,"",VLOOKUP($I$2*100000+$E34*1000+L$11,Gruppierungen!$A:$G,7,FALSE))</f>
        <v/>
      </c>
      <c r="O34" s="19" t="str">
        <f>IF(O$11*$E34=0,"",VLOOKUP($I$2*100000+$E34*1000+O$11,Gruppierungen!$A:$G,6,FALSE))</f>
        <v/>
      </c>
      <c r="P34" s="18" t="str">
        <f t="shared" si="4"/>
        <v/>
      </c>
      <c r="Q34" s="17" t="str">
        <f>IF(O$11*$E34=0,"",VLOOKUP($I$2*100000+$E34*1000+O$11,Gruppierungen!$A:$G,7,FALSE))</f>
        <v/>
      </c>
      <c r="R34" s="19" t="str">
        <f>IF(R$11*$E34=0,"",VLOOKUP($I$2*100000+$E34*1000+R$11,Gruppierungen!$A:$G,6,FALSE))</f>
        <v/>
      </c>
      <c r="S34" s="18" t="str">
        <f t="shared" si="5"/>
        <v/>
      </c>
      <c r="T34" s="17" t="str">
        <f>IF(R$11*$E34=0,"",VLOOKUP($I$2*100000+$E34*1000+R$11,Gruppierungen!$A:$G,7,FALSE))</f>
        <v/>
      </c>
      <c r="U34" s="19" t="str">
        <f>IF(U$11*$E34=0,"",VLOOKUP($I$2*100000+$E34*1000+U$11,Gruppierungen!$A:$G,6,FALSE))</f>
        <v/>
      </c>
      <c r="V34" s="18" t="str">
        <f t="shared" si="6"/>
        <v/>
      </c>
      <c r="W34" s="17" t="str">
        <f>IF(U$11*$E34=0,"",VLOOKUP($I$2*100000+$E34*1000+U$11,Gruppierungen!$A:$G,7,FALSE))</f>
        <v/>
      </c>
      <c r="X34" s="19" t="str">
        <f>IF(X$11*$E34=0,"",VLOOKUP($I$2*100000+$E34*1000+X$11,Gruppierungen!$A:$G,6,FALSE))</f>
        <v/>
      </c>
      <c r="Y34" s="18" t="str">
        <f t="shared" si="7"/>
        <v/>
      </c>
      <c r="Z34" s="17" t="str">
        <f>IF(X$11*$E34=0,"",VLOOKUP($I$2*100000+$E34*1000+X$11,Gruppierungen!$A:$G,7,FALSE))</f>
        <v/>
      </c>
      <c r="AA34" s="19" t="str">
        <f>IF(AA$11*$E34=0,"",VLOOKUP($I$2*100000+$E34*1000+AA$11,Gruppierungen!$A:$G,6,FALSE))</f>
        <v/>
      </c>
      <c r="AB34" s="18" t="str">
        <f t="shared" si="8"/>
        <v/>
      </c>
      <c r="AC34" s="17" t="str">
        <f>IF(AA$11*$E34=0,"",VLOOKUP($I$2*100000+$E34*1000+AA$11,Gruppierungen!$A:$G,7,FALSE))</f>
        <v/>
      </c>
      <c r="AD34" s="19" t="str">
        <f>IF(AD$11*$E34=0,"",VLOOKUP($I$2*100000+$E34*1000+AD$11,Gruppierungen!$A:$G,6,FALSE))</f>
        <v/>
      </c>
      <c r="AE34" s="18" t="str">
        <f t="shared" si="9"/>
        <v/>
      </c>
      <c r="AF34" s="17" t="str">
        <f>IF(AD$11*$E34=0,"",VLOOKUP($I$2*100000+$E34*1000+AD$11,Gruppierungen!$A:$G,7,FALSE))</f>
        <v/>
      </c>
      <c r="AG34" s="19" t="str">
        <f>IF(AG$11*$E34=0,"",VLOOKUP($I$2*100000+$E34*1000+AG$11,Gruppierungen!$A:$G,6,FALSE))</f>
        <v/>
      </c>
      <c r="AH34" s="18" t="str">
        <f t="shared" si="10"/>
        <v/>
      </c>
      <c r="AI34" s="17" t="str">
        <f>IF(AG$11*$E34=0,"",VLOOKUP($I$2*100000+$E34*1000+AG$11,Gruppierungen!$A:$G,7,FALSE))</f>
        <v/>
      </c>
      <c r="AJ34" s="19" t="str">
        <f>IF(AJ$11*$E34=0,"",VLOOKUP($I$2*100000+$E34*1000+AJ$11,Gruppierungen!$A:$G,6,FALSE))</f>
        <v/>
      </c>
      <c r="AK34" s="18" t="str">
        <f t="shared" si="11"/>
        <v/>
      </c>
      <c r="AL34" s="17" t="str">
        <f>IF(AJ$11*$E34=0,"",VLOOKUP($I$2*100000+$E34*1000+AJ$11,Gruppierungen!$A:$G,7,FALSE))</f>
        <v/>
      </c>
      <c r="AM34" s="19" t="str">
        <f>IF(AM$11*$E34=0,"",VLOOKUP($I$2*100000+$E34*1000+AM$11,Gruppierungen!$A:$G,6,FALSE))</f>
        <v/>
      </c>
      <c r="AN34" s="18" t="str">
        <f t="shared" si="12"/>
        <v/>
      </c>
      <c r="AO34" s="17" t="str">
        <f>IF(AM$11*$E34=0,"",VLOOKUP($I$2*100000+$E34*1000+AM$11,Gruppierungen!$A:$G,7,FALSE))</f>
        <v/>
      </c>
      <c r="AP34" s="19" t="str">
        <f>IF(AP$11*$E34=0,"",VLOOKUP($I$2*100000+$E34*1000+AP$11,Gruppierungen!$A:$G,6,FALSE))</f>
        <v/>
      </c>
      <c r="AQ34" s="18" t="str">
        <f t="shared" si="13"/>
        <v/>
      </c>
      <c r="AR34" s="17" t="str">
        <f>IF(AP$11*$E34=0,"",VLOOKUP($I$2*100000+$E34*1000+AP$11,Gruppierungen!$A:$G,7,FALSE))</f>
        <v/>
      </c>
    </row>
    <row r="35" spans="4:44" ht="18" customHeight="1" x14ac:dyDescent="0.25">
      <c r="D35" s="15">
        <v>24</v>
      </c>
      <c r="E35" s="20">
        <f t="shared" si="0"/>
        <v>0</v>
      </c>
      <c r="F35" s="19" t="str">
        <f>IF(F$11*$E35=0,"",VLOOKUP($I$2*100000+$E35*1000+F$11,Gruppierungen!$A:$G,6,FALSE))</f>
        <v/>
      </c>
      <c r="G35" s="18" t="str">
        <f t="shared" si="1"/>
        <v/>
      </c>
      <c r="H35" s="17" t="str">
        <f>IF(F$11*$E35=0,"",VLOOKUP($I$2*100000+$E35*1000+F$11,Gruppierungen!$A:$G,7,FALSE))</f>
        <v/>
      </c>
      <c r="I35" s="19" t="str">
        <f>IF(I$11*$E35=0,"",VLOOKUP($I$2*100000+$E35*1000+I$11,Gruppierungen!$A:$G,6,FALSE))</f>
        <v/>
      </c>
      <c r="J35" s="18" t="str">
        <f t="shared" si="2"/>
        <v/>
      </c>
      <c r="K35" s="17" t="str">
        <f>IF(I$11*$E35=0,"",VLOOKUP($I$2*100000+$E35*1000+I$11,Gruppierungen!$A:$G,7,FALSE))</f>
        <v/>
      </c>
      <c r="L35" s="19" t="str">
        <f>IF(L$11*$E35=0,"",VLOOKUP($I$2*100000+$E35*1000+L$11,Gruppierungen!$A:$G,6,FALSE))</f>
        <v/>
      </c>
      <c r="M35" s="18" t="str">
        <f t="shared" si="3"/>
        <v/>
      </c>
      <c r="N35" s="17" t="str">
        <f>IF(L$11*$E35=0,"",VLOOKUP($I$2*100000+$E35*1000+L$11,Gruppierungen!$A:$G,7,FALSE))</f>
        <v/>
      </c>
      <c r="O35" s="19" t="str">
        <f>IF(O$11*$E35=0,"",VLOOKUP($I$2*100000+$E35*1000+O$11,Gruppierungen!$A:$G,6,FALSE))</f>
        <v/>
      </c>
      <c r="P35" s="18" t="str">
        <f t="shared" si="4"/>
        <v/>
      </c>
      <c r="Q35" s="17" t="str">
        <f>IF(O$11*$E35=0,"",VLOOKUP($I$2*100000+$E35*1000+O$11,Gruppierungen!$A:$G,7,FALSE))</f>
        <v/>
      </c>
      <c r="R35" s="19" t="str">
        <f>IF(R$11*$E35=0,"",VLOOKUP($I$2*100000+$E35*1000+R$11,Gruppierungen!$A:$G,6,FALSE))</f>
        <v/>
      </c>
      <c r="S35" s="18" t="str">
        <f t="shared" si="5"/>
        <v/>
      </c>
      <c r="T35" s="17" t="str">
        <f>IF(R$11*$E35=0,"",VLOOKUP($I$2*100000+$E35*1000+R$11,Gruppierungen!$A:$G,7,FALSE))</f>
        <v/>
      </c>
      <c r="U35" s="19" t="str">
        <f>IF(U$11*$E35=0,"",VLOOKUP($I$2*100000+$E35*1000+U$11,Gruppierungen!$A:$G,6,FALSE))</f>
        <v/>
      </c>
      <c r="V35" s="18" t="str">
        <f t="shared" si="6"/>
        <v/>
      </c>
      <c r="W35" s="17" t="str">
        <f>IF(U$11*$E35=0,"",VLOOKUP($I$2*100000+$E35*1000+U$11,Gruppierungen!$A:$G,7,FALSE))</f>
        <v/>
      </c>
      <c r="X35" s="19" t="str">
        <f>IF(X$11*$E35=0,"",VLOOKUP($I$2*100000+$E35*1000+X$11,Gruppierungen!$A:$G,6,FALSE))</f>
        <v/>
      </c>
      <c r="Y35" s="18" t="str">
        <f t="shared" si="7"/>
        <v/>
      </c>
      <c r="Z35" s="17" t="str">
        <f>IF(X$11*$E35=0,"",VLOOKUP($I$2*100000+$E35*1000+X$11,Gruppierungen!$A:$G,7,FALSE))</f>
        <v/>
      </c>
      <c r="AA35" s="19" t="str">
        <f>IF(AA$11*$E35=0,"",VLOOKUP($I$2*100000+$E35*1000+AA$11,Gruppierungen!$A:$G,6,FALSE))</f>
        <v/>
      </c>
      <c r="AB35" s="18" t="str">
        <f t="shared" si="8"/>
        <v/>
      </c>
      <c r="AC35" s="17" t="str">
        <f>IF(AA$11*$E35=0,"",VLOOKUP($I$2*100000+$E35*1000+AA$11,Gruppierungen!$A:$G,7,FALSE))</f>
        <v/>
      </c>
      <c r="AD35" s="19" t="str">
        <f>IF(AD$11*$E35=0,"",VLOOKUP($I$2*100000+$E35*1000+AD$11,Gruppierungen!$A:$G,6,FALSE))</f>
        <v/>
      </c>
      <c r="AE35" s="18" t="str">
        <f t="shared" si="9"/>
        <v/>
      </c>
      <c r="AF35" s="17" t="str">
        <f>IF(AD$11*$E35=0,"",VLOOKUP($I$2*100000+$E35*1000+AD$11,Gruppierungen!$A:$G,7,FALSE))</f>
        <v/>
      </c>
      <c r="AG35" s="19" t="str">
        <f>IF(AG$11*$E35=0,"",VLOOKUP($I$2*100000+$E35*1000+AG$11,Gruppierungen!$A:$G,6,FALSE))</f>
        <v/>
      </c>
      <c r="AH35" s="18" t="str">
        <f t="shared" si="10"/>
        <v/>
      </c>
      <c r="AI35" s="17" t="str">
        <f>IF(AG$11*$E35=0,"",VLOOKUP($I$2*100000+$E35*1000+AG$11,Gruppierungen!$A:$G,7,FALSE))</f>
        <v/>
      </c>
      <c r="AJ35" s="19" t="str">
        <f>IF(AJ$11*$E35=0,"",VLOOKUP($I$2*100000+$E35*1000+AJ$11,Gruppierungen!$A:$G,6,FALSE))</f>
        <v/>
      </c>
      <c r="AK35" s="18" t="str">
        <f t="shared" si="11"/>
        <v/>
      </c>
      <c r="AL35" s="17" t="str">
        <f>IF(AJ$11*$E35=0,"",VLOOKUP($I$2*100000+$E35*1000+AJ$11,Gruppierungen!$A:$G,7,FALSE))</f>
        <v/>
      </c>
      <c r="AM35" s="19" t="str">
        <f>IF(AM$11*$E35=0,"",VLOOKUP($I$2*100000+$E35*1000+AM$11,Gruppierungen!$A:$G,6,FALSE))</f>
        <v/>
      </c>
      <c r="AN35" s="18" t="str">
        <f t="shared" si="12"/>
        <v/>
      </c>
      <c r="AO35" s="17" t="str">
        <f>IF(AM$11*$E35=0,"",VLOOKUP($I$2*100000+$E35*1000+AM$11,Gruppierungen!$A:$G,7,FALSE))</f>
        <v/>
      </c>
      <c r="AP35" s="19" t="str">
        <f>IF(AP$11*$E35=0,"",VLOOKUP($I$2*100000+$E35*1000+AP$11,Gruppierungen!$A:$G,6,FALSE))</f>
        <v/>
      </c>
      <c r="AQ35" s="18" t="str">
        <f t="shared" si="13"/>
        <v/>
      </c>
      <c r="AR35" s="17" t="str">
        <f>IF(AP$11*$E35=0,"",VLOOKUP($I$2*100000+$E35*1000+AP$11,Gruppierungen!$A:$G,7,FALSE))</f>
        <v/>
      </c>
    </row>
  </sheetData>
  <mergeCells count="32">
    <mergeCell ref="F9:H9"/>
    <mergeCell ref="I9:K9"/>
    <mergeCell ref="L9:N9"/>
    <mergeCell ref="O9:Q9"/>
    <mergeCell ref="R9:T9"/>
    <mergeCell ref="AJ9:AL9"/>
    <mergeCell ref="I2:J2"/>
    <mergeCell ref="AE2:AF2"/>
    <mergeCell ref="I4:J4"/>
    <mergeCell ref="AE4:AF4"/>
    <mergeCell ref="I6:J6"/>
    <mergeCell ref="AP11:AR11"/>
    <mergeCell ref="AM9:AO9"/>
    <mergeCell ref="AP9:AR9"/>
    <mergeCell ref="E10:E11"/>
    <mergeCell ref="F11:H11"/>
    <mergeCell ref="I11:K11"/>
    <mergeCell ref="L11:N11"/>
    <mergeCell ref="O11:Q11"/>
    <mergeCell ref="R11:T11"/>
    <mergeCell ref="U11:W11"/>
    <mergeCell ref="X11:Z11"/>
    <mergeCell ref="U9:W9"/>
    <mergeCell ref="X9:Z9"/>
    <mergeCell ref="AA9:AC9"/>
    <mergeCell ref="AD9:AF9"/>
    <mergeCell ref="AG9:AI9"/>
    <mergeCell ref="AA11:AC11"/>
    <mergeCell ref="AD11:AF11"/>
    <mergeCell ref="AG11:AI11"/>
    <mergeCell ref="AJ11:AL11"/>
    <mergeCell ref="AM11:AO11"/>
  </mergeCells>
  <conditionalFormatting sqref="AR12:AR35 AO12:AP35 AL12:AM35 AI12:AJ35 AF12:AG35 AC12:AD35 Z12:AA35 W12:X35 T12:U35 Q12:R35 N12:O35 K12:L35 F12:F35 H12:I35">
    <cfRule type="cellIs" dxfId="1" priority="1" stopIfTrue="1" operator="equal">
      <formula>$I$4</formula>
    </cfRule>
    <cfRule type="cellIs" dxfId="0" priority="2" stopIfTrue="1" operator="equal">
      <formula>$I$6</formula>
    </cfRule>
  </conditionalFormatting>
  <pageMargins left="0.78740157499999996" right="0.78740157499999996" top="0.984251969" bottom="0.984251969" header="0.4921259845" footer="0.4921259845"/>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5121" r:id="rId3" name="Scroll Bar 1">
              <controlPr defaultSize="0" autoPict="0">
                <anchor moveWithCells="1">
                  <from>
                    <xdr:col>11</xdr:col>
                    <xdr:colOff>0</xdr:colOff>
                    <xdr:row>1</xdr:row>
                    <xdr:rowOff>0</xdr:rowOff>
                  </from>
                  <to>
                    <xdr:col>16</xdr:col>
                    <xdr:colOff>0</xdr:colOff>
                    <xdr:row>1</xdr:row>
                    <xdr:rowOff>190500</xdr:rowOff>
                  </to>
                </anchor>
              </controlPr>
            </control>
          </mc:Choice>
        </mc:AlternateContent>
        <mc:AlternateContent xmlns:mc="http://schemas.openxmlformats.org/markup-compatibility/2006">
          <mc:Choice Requires="x14">
            <control shapeId="5122" r:id="rId4" name="Scroll Bar 2">
              <controlPr defaultSize="0" autoPict="0">
                <anchor moveWithCells="1">
                  <from>
                    <xdr:col>11</xdr:col>
                    <xdr:colOff>0</xdr:colOff>
                    <xdr:row>3</xdr:row>
                    <xdr:rowOff>0</xdr:rowOff>
                  </from>
                  <to>
                    <xdr:col>16</xdr:col>
                    <xdr:colOff>0</xdr:colOff>
                    <xdr:row>3</xdr:row>
                    <xdr:rowOff>190500</xdr:rowOff>
                  </to>
                </anchor>
              </controlPr>
            </control>
          </mc:Choice>
        </mc:AlternateContent>
        <mc:AlternateContent xmlns:mc="http://schemas.openxmlformats.org/markup-compatibility/2006">
          <mc:Choice Requires="x14">
            <control shapeId="5123" r:id="rId5" name="Scroll Bar 3">
              <controlPr defaultSize="0" autoPict="0">
                <anchor moveWithCells="1">
                  <from>
                    <xdr:col>11</xdr:col>
                    <xdr:colOff>0</xdr:colOff>
                    <xdr:row>5</xdr:row>
                    <xdr:rowOff>0</xdr:rowOff>
                  </from>
                  <to>
                    <xdr:col>16</xdr:col>
                    <xdr:colOff>0</xdr:colOff>
                    <xdr:row>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pageSetUpPr autoPageBreaks="0" fitToPage="1"/>
  </sheetPr>
  <dimension ref="A1:N39"/>
  <sheetViews>
    <sheetView showGridLines="0" zoomScaleNormal="100" workbookViewId="0">
      <pane ySplit="9" topLeftCell="A10" activePane="bottomLeft" state="frozen"/>
      <selection pane="bottomLeft"/>
    </sheetView>
  </sheetViews>
  <sheetFormatPr baseColWidth="10" defaultColWidth="9.140625" defaultRowHeight="14.25" x14ac:dyDescent="0.25"/>
  <cols>
    <col min="1" max="1" width="8.7109375" style="299" customWidth="1"/>
    <col min="2" max="2" width="8.7109375" style="160" customWidth="1"/>
    <col min="3" max="3" width="20.7109375" style="160" customWidth="1"/>
    <col min="4" max="9" width="12.7109375" style="160" customWidth="1"/>
    <col min="10" max="10" width="9.140625" style="299"/>
    <col min="11" max="16384" width="9.140625" style="160"/>
  </cols>
  <sheetData>
    <row r="1" spans="1:14" s="280" customFormat="1" x14ac:dyDescent="0.25">
      <c r="A1" s="279"/>
      <c r="B1" s="286"/>
      <c r="C1" s="286"/>
      <c r="D1" s="286"/>
      <c r="E1" s="286"/>
      <c r="J1" s="279"/>
    </row>
    <row r="2" spans="1:14" s="293" customFormat="1" ht="15.75" x14ac:dyDescent="0.25">
      <c r="A2" s="295"/>
      <c r="B2" s="287" t="s">
        <v>186</v>
      </c>
      <c r="C2" s="294"/>
      <c r="D2" s="294"/>
      <c r="E2" s="294"/>
      <c r="J2" s="295"/>
      <c r="N2" s="288"/>
    </row>
    <row r="3" spans="1:14" s="280" customFormat="1" x14ac:dyDescent="0.25">
      <c r="A3" s="279"/>
      <c r="B3" s="286"/>
      <c r="C3" s="286"/>
      <c r="D3" s="286"/>
      <c r="E3" s="286"/>
      <c r="J3" s="279"/>
    </row>
    <row r="4" spans="1:14" s="126" customFormat="1" ht="27" customHeight="1" x14ac:dyDescent="0.25">
      <c r="A4" s="296"/>
      <c r="B4" s="320" t="s">
        <v>0</v>
      </c>
      <c r="C4" s="320"/>
      <c r="D4" s="320"/>
      <c r="E4" s="320"/>
      <c r="F4" s="320"/>
      <c r="G4" s="320"/>
      <c r="H4" s="163"/>
      <c r="J4" s="296"/>
    </row>
    <row r="5" spans="1:14" x14ac:dyDescent="0.25"/>
    <row r="6" spans="1:14" s="127" customFormat="1" ht="15.75" x14ac:dyDescent="0.25">
      <c r="A6" s="297"/>
      <c r="B6" s="127" t="s">
        <v>9</v>
      </c>
      <c r="D6" s="161">
        <f>COUNTA(C10:C25)</f>
        <v>3</v>
      </c>
      <c r="J6" s="297"/>
    </row>
    <row r="9" spans="1:14" s="65" customFormat="1" ht="21" customHeight="1" thickBot="1" x14ac:dyDescent="0.3">
      <c r="A9" s="298"/>
      <c r="B9" s="170" t="s">
        <v>33</v>
      </c>
      <c r="C9" s="166" t="s">
        <v>1</v>
      </c>
      <c r="D9" s="164" t="s">
        <v>2</v>
      </c>
      <c r="E9" s="164" t="s">
        <v>3</v>
      </c>
      <c r="F9" s="164" t="s">
        <v>4</v>
      </c>
      <c r="G9" s="164" t="s">
        <v>5</v>
      </c>
      <c r="H9" s="164" t="s">
        <v>6</v>
      </c>
      <c r="I9" s="165" t="s">
        <v>7</v>
      </c>
      <c r="J9" s="298"/>
    </row>
    <row r="10" spans="1:14" ht="18" customHeight="1" x14ac:dyDescent="0.25">
      <c r="B10" s="171">
        <v>1</v>
      </c>
      <c r="C10" s="167" t="s">
        <v>13</v>
      </c>
      <c r="D10" s="45"/>
      <c r="E10" s="45"/>
      <c r="F10" s="45"/>
      <c r="G10" s="45"/>
      <c r="H10" s="45"/>
      <c r="I10" s="46"/>
    </row>
    <row r="11" spans="1:14" ht="18" customHeight="1" x14ac:dyDescent="0.25">
      <c r="B11" s="172">
        <v>2</v>
      </c>
      <c r="C11" s="168" t="s">
        <v>14</v>
      </c>
      <c r="D11" s="47"/>
      <c r="E11" s="47"/>
      <c r="F11" s="47"/>
      <c r="G11" s="47"/>
      <c r="H11" s="47"/>
      <c r="I11" s="48"/>
    </row>
    <row r="12" spans="1:14" ht="18" customHeight="1" x14ac:dyDescent="0.25">
      <c r="B12" s="172">
        <v>3</v>
      </c>
      <c r="C12" s="168" t="s">
        <v>235</v>
      </c>
      <c r="D12" s="47"/>
      <c r="E12" s="47"/>
      <c r="F12" s="47"/>
      <c r="G12" s="47"/>
      <c r="H12" s="47"/>
      <c r="I12" s="48"/>
    </row>
    <row r="13" spans="1:14" ht="18" customHeight="1" x14ac:dyDescent="0.25">
      <c r="B13" s="172">
        <v>4</v>
      </c>
      <c r="C13" s="168"/>
      <c r="D13" s="47"/>
      <c r="E13" s="47"/>
      <c r="F13" s="47"/>
      <c r="G13" s="47"/>
      <c r="H13" s="47"/>
      <c r="I13" s="48"/>
    </row>
    <row r="14" spans="1:14" ht="18" customHeight="1" x14ac:dyDescent="0.25">
      <c r="B14" s="172">
        <v>5</v>
      </c>
      <c r="C14" s="168"/>
      <c r="D14" s="47"/>
      <c r="E14" s="47"/>
      <c r="F14" s="47"/>
      <c r="G14" s="47"/>
      <c r="H14" s="47"/>
      <c r="I14" s="48"/>
    </row>
    <row r="15" spans="1:14" ht="18" customHeight="1" x14ac:dyDescent="0.25">
      <c r="B15" s="172">
        <v>6</v>
      </c>
      <c r="C15" s="168"/>
      <c r="D15" s="47"/>
      <c r="E15" s="47"/>
      <c r="F15" s="47"/>
      <c r="G15" s="47"/>
      <c r="H15" s="47"/>
      <c r="I15" s="48"/>
    </row>
    <row r="16" spans="1:14" ht="18" customHeight="1" x14ac:dyDescent="0.25">
      <c r="B16" s="172">
        <v>7</v>
      </c>
      <c r="C16" s="168"/>
      <c r="D16" s="47"/>
      <c r="E16" s="47"/>
      <c r="F16" s="47"/>
      <c r="G16" s="47"/>
      <c r="H16" s="47"/>
      <c r="I16" s="48"/>
    </row>
    <row r="17" spans="2:9" ht="18" customHeight="1" x14ac:dyDescent="0.25">
      <c r="B17" s="172">
        <v>8</v>
      </c>
      <c r="C17" s="168"/>
      <c r="D17" s="47"/>
      <c r="E17" s="47"/>
      <c r="F17" s="47"/>
      <c r="G17" s="47"/>
      <c r="H17" s="47"/>
      <c r="I17" s="48"/>
    </row>
    <row r="18" spans="2:9" ht="18" customHeight="1" x14ac:dyDescent="0.25">
      <c r="B18" s="172">
        <v>9</v>
      </c>
      <c r="C18" s="168"/>
      <c r="D18" s="47"/>
      <c r="E18" s="47"/>
      <c r="F18" s="47"/>
      <c r="G18" s="47"/>
      <c r="H18" s="47"/>
      <c r="I18" s="48"/>
    </row>
    <row r="19" spans="2:9" ht="18" customHeight="1" x14ac:dyDescent="0.25">
      <c r="B19" s="172">
        <v>10</v>
      </c>
      <c r="C19" s="168"/>
      <c r="D19" s="47"/>
      <c r="E19" s="47"/>
      <c r="F19" s="47"/>
      <c r="G19" s="47"/>
      <c r="H19" s="47"/>
      <c r="I19" s="48"/>
    </row>
    <row r="20" spans="2:9" ht="18" customHeight="1" x14ac:dyDescent="0.25">
      <c r="B20" s="172">
        <v>11</v>
      </c>
      <c r="C20" s="168"/>
      <c r="D20" s="47"/>
      <c r="E20" s="47"/>
      <c r="F20" s="47"/>
      <c r="G20" s="47"/>
      <c r="H20" s="47"/>
      <c r="I20" s="48"/>
    </row>
    <row r="21" spans="2:9" ht="18" customHeight="1" x14ac:dyDescent="0.25">
      <c r="B21" s="172">
        <v>12</v>
      </c>
      <c r="C21" s="168"/>
      <c r="D21" s="47"/>
      <c r="E21" s="47"/>
      <c r="F21" s="47"/>
      <c r="G21" s="47"/>
      <c r="H21" s="47"/>
      <c r="I21" s="48"/>
    </row>
    <row r="22" spans="2:9" ht="18" customHeight="1" x14ac:dyDescent="0.25">
      <c r="B22" s="172">
        <v>13</v>
      </c>
      <c r="C22" s="168"/>
      <c r="D22" s="47"/>
      <c r="E22" s="47"/>
      <c r="F22" s="47"/>
      <c r="G22" s="47"/>
      <c r="H22" s="47"/>
      <c r="I22" s="48"/>
    </row>
    <row r="23" spans="2:9" ht="18" customHeight="1" x14ac:dyDescent="0.25">
      <c r="B23" s="172">
        <v>14</v>
      </c>
      <c r="C23" s="168"/>
      <c r="D23" s="47"/>
      <c r="E23" s="47"/>
      <c r="F23" s="47"/>
      <c r="G23" s="47"/>
      <c r="H23" s="47"/>
      <c r="I23" s="48"/>
    </row>
    <row r="24" spans="2:9" ht="18" customHeight="1" x14ac:dyDescent="0.25">
      <c r="B24" s="172">
        <v>15</v>
      </c>
      <c r="C24" s="168"/>
      <c r="D24" s="47"/>
      <c r="E24" s="47"/>
      <c r="F24" s="47"/>
      <c r="G24" s="47"/>
      <c r="H24" s="47"/>
      <c r="I24" s="48"/>
    </row>
    <row r="25" spans="2:9" ht="18" customHeight="1" x14ac:dyDescent="0.25">
      <c r="B25" s="173">
        <v>16</v>
      </c>
      <c r="C25" s="169"/>
      <c r="D25" s="49"/>
      <c r="E25" s="49"/>
      <c r="F25" s="49"/>
      <c r="G25" s="49"/>
      <c r="H25" s="49"/>
      <c r="I25" s="50"/>
    </row>
    <row r="26" spans="2:9" ht="18" customHeight="1" x14ac:dyDescent="0.25">
      <c r="B26" s="162"/>
      <c r="C26" s="162"/>
      <c r="D26" s="162"/>
      <c r="E26" s="162"/>
      <c r="F26" s="162"/>
      <c r="G26" s="162"/>
      <c r="H26" s="162"/>
      <c r="I26" s="162"/>
    </row>
    <row r="27" spans="2:9" ht="18" customHeight="1" x14ac:dyDescent="0.25"/>
    <row r="28" spans="2:9" ht="18" customHeight="1" x14ac:dyDescent="0.25">
      <c r="D28" s="65" t="s">
        <v>78</v>
      </c>
    </row>
    <row r="29" spans="2:9" ht="18" customHeight="1" x14ac:dyDescent="0.25">
      <c r="D29" s="47"/>
      <c r="E29" s="47"/>
      <c r="F29" s="47"/>
      <c r="G29" s="47"/>
      <c r="H29" s="47"/>
      <c r="I29" s="47"/>
    </row>
    <row r="30" spans="2:9" ht="18" customHeight="1" x14ac:dyDescent="0.25">
      <c r="D30" s="47"/>
      <c r="E30" s="47"/>
      <c r="F30" s="47"/>
      <c r="G30" s="47"/>
      <c r="H30" s="47"/>
      <c r="I30" s="47"/>
    </row>
    <row r="31" spans="2:9" ht="18" customHeight="1" x14ac:dyDescent="0.25">
      <c r="D31" s="47"/>
      <c r="E31" s="47"/>
      <c r="F31" s="47"/>
      <c r="G31" s="47"/>
      <c r="H31" s="47"/>
      <c r="I31" s="47"/>
    </row>
    <row r="32" spans="2:9" ht="18" customHeight="1" x14ac:dyDescent="0.25">
      <c r="D32" s="47"/>
      <c r="E32" s="47"/>
      <c r="F32" s="47"/>
      <c r="G32" s="47"/>
      <c r="H32" s="47"/>
      <c r="I32" s="47"/>
    </row>
    <row r="33" spans="4:9" ht="18" customHeight="1" x14ac:dyDescent="0.25">
      <c r="D33" s="47"/>
      <c r="E33" s="47"/>
      <c r="F33" s="47"/>
      <c r="G33" s="47"/>
      <c r="H33" s="47"/>
      <c r="I33" s="47"/>
    </row>
    <row r="34" spans="4:9" ht="18" customHeight="1" x14ac:dyDescent="0.25">
      <c r="D34" s="47"/>
      <c r="E34" s="47"/>
      <c r="F34" s="47"/>
      <c r="G34" s="47"/>
      <c r="H34" s="47"/>
      <c r="I34" s="47"/>
    </row>
    <row r="35" spans="4:9" ht="18" customHeight="1" x14ac:dyDescent="0.25">
      <c r="D35" s="47"/>
      <c r="E35" s="47"/>
      <c r="F35" s="47"/>
      <c r="G35" s="47"/>
      <c r="H35" s="47"/>
      <c r="I35" s="47"/>
    </row>
    <row r="36" spans="4:9" ht="18" customHeight="1" x14ac:dyDescent="0.25">
      <c r="D36" s="47"/>
      <c r="E36" s="47"/>
      <c r="F36" s="47"/>
      <c r="G36" s="47"/>
      <c r="H36" s="47"/>
      <c r="I36" s="47"/>
    </row>
    <row r="37" spans="4:9" s="299" customFormat="1" ht="13.5" customHeight="1" x14ac:dyDescent="0.25"/>
    <row r="38" spans="4:9" ht="13.5" customHeight="1" x14ac:dyDescent="0.25"/>
    <row r="39" spans="4:9" ht="13.5" customHeight="1" x14ac:dyDescent="0.25"/>
  </sheetData>
  <sheetProtection sheet="1" objects="1" scenarios="1"/>
  <mergeCells count="1">
    <mergeCell ref="B4:G4"/>
  </mergeCells>
  <pageMargins left="0.39370078740157483" right="0.39370078740157483" top="0.39370078740157483" bottom="0.39370078740157483" header="0.39370078740157483" footer="0.31496062992125984"/>
  <pageSetup paperSize="9" scale="90" fitToHeight="0" orientation="portrait" horizontalDpi="4294967293" verticalDpi="0" r:id="rId1"/>
  <drawing r:id="rId2"/>
  <legacyDrawing r:id="rId3"/>
  <pictur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autoPageBreaks="0" fitToPage="1"/>
  </sheetPr>
  <dimension ref="A1:T129"/>
  <sheetViews>
    <sheetView showGridLines="0" topLeftCell="B1" zoomScaleNormal="100" workbookViewId="0">
      <pane ySplit="8" topLeftCell="A9" activePane="bottomLeft" state="frozen"/>
      <selection activeCell="E31" sqref="E31"/>
      <selection pane="bottomLeft" activeCell="I21" sqref="I21"/>
    </sheetView>
  </sheetViews>
  <sheetFormatPr baseColWidth="10" defaultColWidth="9.140625" defaultRowHeight="14.25" x14ac:dyDescent="0.25"/>
  <cols>
    <col min="1" max="1" width="9.140625" style="53" hidden="1" customWidth="1"/>
    <col min="2" max="2" width="8.7109375" style="53" customWidth="1"/>
    <col min="3" max="3" width="10" style="54" customWidth="1"/>
    <col min="4" max="4" width="9.7109375" style="54" customWidth="1"/>
    <col min="5" max="7" width="12" style="54" hidden="1" customWidth="1"/>
    <col min="8" max="9" width="19.42578125" style="53" customWidth="1"/>
    <col min="10" max="11" width="8.7109375" style="54" customWidth="1"/>
    <col min="12" max="13" width="8.7109375" style="53" customWidth="1"/>
    <col min="14" max="17" width="8.7109375" style="55" hidden="1" customWidth="1"/>
    <col min="18" max="18" width="2.7109375" style="55" customWidth="1"/>
    <col min="19" max="20" width="8.7109375" style="56" customWidth="1"/>
    <col min="21" max="16384" width="9.140625" style="53"/>
  </cols>
  <sheetData>
    <row r="1" spans="1:20" ht="12" customHeight="1" x14ac:dyDescent="0.25"/>
    <row r="2" spans="1:20" s="57" customFormat="1" ht="27" customHeight="1" x14ac:dyDescent="0.25">
      <c r="C2" s="323" t="str">
        <f>Title</f>
        <v>10. MMT  am 3. Mai 2014 in Erlangen</v>
      </c>
      <c r="D2" s="323"/>
      <c r="E2" s="323"/>
      <c r="F2" s="323"/>
      <c r="G2" s="323"/>
      <c r="H2" s="323"/>
      <c r="I2" s="323"/>
      <c r="J2" s="323"/>
      <c r="K2" s="323"/>
      <c r="L2" s="323"/>
      <c r="M2" s="323"/>
      <c r="N2" s="58"/>
      <c r="O2" s="58"/>
      <c r="P2" s="58"/>
      <c r="Q2" s="58"/>
      <c r="R2" s="59"/>
      <c r="S2" s="60"/>
      <c r="T2" s="60"/>
    </row>
    <row r="3" spans="1:20" s="61" customFormat="1" x14ac:dyDescent="0.25">
      <c r="A3" s="53" t="s">
        <v>28</v>
      </c>
      <c r="J3" s="62"/>
      <c r="K3" s="62"/>
      <c r="N3" s="63"/>
      <c r="O3" s="63"/>
      <c r="P3" s="63"/>
      <c r="Q3" s="63"/>
      <c r="R3" s="55"/>
      <c r="S3" s="64"/>
      <c r="T3" s="64"/>
    </row>
    <row r="4" spans="1:20" s="65" customFormat="1" ht="15" customHeight="1" x14ac:dyDescent="0.25">
      <c r="A4" s="54">
        <f>MATCH(TeamsCount,Gruppierungen!B:B,0)</f>
        <v>3</v>
      </c>
      <c r="C4" s="324" t="s">
        <v>32</v>
      </c>
      <c r="D4" s="324"/>
      <c r="E4" s="324"/>
      <c r="F4" s="324"/>
      <c r="G4" s="324"/>
      <c r="H4" s="324"/>
      <c r="J4" s="66"/>
      <c r="K4" s="66"/>
      <c r="N4" s="67"/>
      <c r="O4" s="67"/>
      <c r="P4" s="67"/>
      <c r="Q4" s="67"/>
      <c r="R4" s="68"/>
      <c r="S4" s="69"/>
      <c r="T4" s="69"/>
    </row>
    <row r="5" spans="1:20" s="153" customFormat="1" ht="15" customHeight="1" x14ac:dyDescent="0.25">
      <c r="A5" s="152"/>
      <c r="J5" s="154"/>
      <c r="K5" s="154"/>
      <c r="N5" s="63"/>
      <c r="O5" s="63"/>
      <c r="P5" s="63"/>
      <c r="Q5" s="63"/>
      <c r="R5" s="55"/>
      <c r="S5" s="64"/>
      <c r="T5" s="64"/>
    </row>
    <row r="6" spans="1:20" s="155" customFormat="1" ht="15" customHeight="1" x14ac:dyDescent="0.25">
      <c r="A6" s="152">
        <f>MATCH(TeamsCount+1,Gruppierungen!B:B,0)-1</f>
        <v>5</v>
      </c>
      <c r="D6" s="152"/>
      <c r="E6" s="130"/>
      <c r="F6" s="130"/>
      <c r="G6" s="131" t="s">
        <v>70</v>
      </c>
      <c r="J6" s="328"/>
      <c r="K6" s="328"/>
      <c r="L6" s="328"/>
      <c r="M6" s="328"/>
      <c r="N6" s="327" t="s">
        <v>40</v>
      </c>
      <c r="O6" s="327"/>
      <c r="P6" s="327"/>
      <c r="Q6" s="327"/>
      <c r="R6" s="55"/>
      <c r="S6" s="56"/>
      <c r="T6" s="56"/>
    </row>
    <row r="7" spans="1:20" ht="15" customHeight="1" x14ac:dyDescent="0.25">
      <c r="J7" s="321" t="s">
        <v>65</v>
      </c>
      <c r="K7" s="322"/>
      <c r="L7" s="321" t="s">
        <v>66</v>
      </c>
      <c r="M7" s="322"/>
      <c r="N7" s="325" t="s">
        <v>34</v>
      </c>
      <c r="O7" s="326"/>
      <c r="P7" s="325" t="s">
        <v>35</v>
      </c>
      <c r="Q7" s="326"/>
      <c r="R7" s="70"/>
      <c r="S7" s="321" t="s">
        <v>36</v>
      </c>
      <c r="T7" s="322"/>
    </row>
    <row r="8" spans="1:20" s="71" customFormat="1" ht="24" customHeight="1" thickBot="1" x14ac:dyDescent="0.3">
      <c r="A8" s="71" t="s">
        <v>29</v>
      </c>
      <c r="C8" s="72" t="s">
        <v>12</v>
      </c>
      <c r="D8" s="73" t="s">
        <v>11</v>
      </c>
      <c r="E8" s="72" t="s">
        <v>30</v>
      </c>
      <c r="F8" s="72" t="s">
        <v>31</v>
      </c>
      <c r="G8" s="72"/>
      <c r="H8" s="74" t="s">
        <v>13</v>
      </c>
      <c r="I8" s="75" t="s">
        <v>14</v>
      </c>
      <c r="J8" s="76" t="s">
        <v>13</v>
      </c>
      <c r="K8" s="77" t="s">
        <v>14</v>
      </c>
      <c r="L8" s="76" t="s">
        <v>14</v>
      </c>
      <c r="M8" s="77" t="s">
        <v>13</v>
      </c>
      <c r="N8" s="150" t="s">
        <v>14</v>
      </c>
      <c r="O8" s="151" t="s">
        <v>13</v>
      </c>
      <c r="P8" s="150" t="s">
        <v>13</v>
      </c>
      <c r="Q8" s="151" t="s">
        <v>14</v>
      </c>
      <c r="R8" s="70"/>
      <c r="S8" s="76" t="s">
        <v>13</v>
      </c>
      <c r="T8" s="77" t="s">
        <v>14</v>
      </c>
    </row>
    <row r="9" spans="1:20" ht="16.5" customHeight="1" x14ac:dyDescent="0.25">
      <c r="A9" s="53">
        <f>A4</f>
        <v>3</v>
      </c>
      <c r="C9" s="149">
        <f>IFERROR(INDEX(Gruppierungen!E:E,$A9),"")</f>
        <v>1</v>
      </c>
      <c r="D9" s="79">
        <f>IFERROR(INDEX(Gruppierungen!D:D,$A9),"")</f>
        <v>1</v>
      </c>
      <c r="E9" s="78">
        <f>IFERROR(INDEX(Gruppierungen!F:F,$A9),"")</f>
        <v>2</v>
      </c>
      <c r="F9" s="78">
        <f>IFERROR(INDEX(Gruppierungen!G:G,$A9),"")</f>
        <v>3</v>
      </c>
      <c r="G9" s="78">
        <f>IF(ISNUMBER(C9),1000*C9+D9,"")</f>
        <v>1001</v>
      </c>
      <c r="H9" s="80" t="str">
        <f t="shared" ref="H9:H40" si="0">IFERROR(INDEX(Teams,E9,2),"")</f>
        <v>Team 2</v>
      </c>
      <c r="I9" s="81" t="str">
        <f t="shared" ref="I9:I40" si="1">IFERROR(INDEX(Teams,F9,2),"")</f>
        <v>Team 3</v>
      </c>
      <c r="J9" s="93"/>
      <c r="K9" s="94"/>
      <c r="L9" s="93"/>
      <c r="M9" s="94"/>
      <c r="N9" s="82">
        <f>K9</f>
        <v>0</v>
      </c>
      <c r="O9" s="83">
        <f>J9</f>
        <v>0</v>
      </c>
      <c r="P9" s="82">
        <f>M9</f>
        <v>0</v>
      </c>
      <c r="Q9" s="83">
        <f>L9</f>
        <v>0</v>
      </c>
      <c r="R9" s="84"/>
      <c r="S9" s="85" t="str">
        <f>IF(SUM(J9:M9)&gt;0,(J9&gt;K9)*1+(M9&gt;L9)*1,"")</f>
        <v/>
      </c>
      <c r="T9" s="86" t="str">
        <f>IF(SUM(J9:M9)&gt;0,(J9&lt;K9)*1+(M9&lt;L9)*1,"")</f>
        <v/>
      </c>
    </row>
    <row r="10" spans="1:20" ht="16.5" customHeight="1" x14ac:dyDescent="0.25">
      <c r="A10" s="53">
        <f t="shared" ref="A10:A36" si="2">IF(A9&lt;$A$6,A9+1,"")</f>
        <v>4</v>
      </c>
      <c r="C10" s="140">
        <f>IFERROR(INDEX(Gruppierungen!E:E,$A10),"")</f>
        <v>1</v>
      </c>
      <c r="D10" s="88">
        <f>IFERROR(INDEX(Gruppierungen!D:D,$A10),"")</f>
        <v>2</v>
      </c>
      <c r="E10" s="87">
        <f>IFERROR(INDEX(Gruppierungen!F:F,$A10),"")</f>
        <v>1</v>
      </c>
      <c r="F10" s="87">
        <f>IFERROR(INDEX(Gruppierungen!G:G,$A10),"")</f>
        <v>2</v>
      </c>
      <c r="G10" s="78">
        <f t="shared" ref="G10:G73" si="3">IF(ISNUMBER(C10),1000*C10+D10,"")</f>
        <v>1002</v>
      </c>
      <c r="H10" s="89" t="str">
        <f t="shared" si="0"/>
        <v>Team 1</v>
      </c>
      <c r="I10" s="90" t="str">
        <f t="shared" si="1"/>
        <v>Team 2</v>
      </c>
      <c r="J10" s="95"/>
      <c r="K10" s="96"/>
      <c r="L10" s="95"/>
      <c r="M10" s="96"/>
      <c r="N10" s="82">
        <f t="shared" ref="N10:N73" si="4">K10</f>
        <v>0</v>
      </c>
      <c r="O10" s="83">
        <f t="shared" ref="O10:O73" si="5">J10</f>
        <v>0</v>
      </c>
      <c r="P10" s="82">
        <f t="shared" ref="P10:P73" si="6">M10</f>
        <v>0</v>
      </c>
      <c r="Q10" s="83">
        <f t="shared" ref="Q10:Q73" si="7">L10</f>
        <v>0</v>
      </c>
      <c r="R10" s="84"/>
      <c r="S10" s="91" t="str">
        <f t="shared" ref="S10:S73" si="8">IF(SUM(J10:M10)&gt;0,(J10&gt;K10)*1+(M10&gt;L10)*1,"")</f>
        <v/>
      </c>
      <c r="T10" s="92" t="str">
        <f t="shared" ref="T10:T73" si="9">IF(SUM(J10:M10)&gt;0,(J10&lt;K10)*1+(M10&lt;L10)*1,"")</f>
        <v/>
      </c>
    </row>
    <row r="11" spans="1:20" ht="16.5" customHeight="1" x14ac:dyDescent="0.25">
      <c r="A11" s="53">
        <f t="shared" si="2"/>
        <v>5</v>
      </c>
      <c r="C11" s="140">
        <f>IFERROR(INDEX(Gruppierungen!E:E,$A11),"")</f>
        <v>1</v>
      </c>
      <c r="D11" s="88">
        <f>IFERROR(INDEX(Gruppierungen!D:D,$A11),"")</f>
        <v>3</v>
      </c>
      <c r="E11" s="87">
        <f>IFERROR(INDEX(Gruppierungen!F:F,$A11),"")</f>
        <v>3</v>
      </c>
      <c r="F11" s="87">
        <f>IFERROR(INDEX(Gruppierungen!G:G,$A11),"")</f>
        <v>1</v>
      </c>
      <c r="G11" s="78">
        <f t="shared" si="3"/>
        <v>1003</v>
      </c>
      <c r="H11" s="89" t="str">
        <f t="shared" si="0"/>
        <v>Team 3</v>
      </c>
      <c r="I11" s="90" t="str">
        <f t="shared" si="1"/>
        <v>Team 1</v>
      </c>
      <c r="J11" s="125"/>
      <c r="K11" s="96"/>
      <c r="L11" s="95"/>
      <c r="M11" s="96"/>
      <c r="N11" s="82">
        <f t="shared" si="4"/>
        <v>0</v>
      </c>
      <c r="O11" s="83">
        <f t="shared" si="5"/>
        <v>0</v>
      </c>
      <c r="P11" s="82">
        <f t="shared" si="6"/>
        <v>0</v>
      </c>
      <c r="Q11" s="83">
        <f t="shared" si="7"/>
        <v>0</v>
      </c>
      <c r="R11" s="84"/>
      <c r="S11" s="91" t="str">
        <f t="shared" si="8"/>
        <v/>
      </c>
      <c r="T11" s="92" t="str">
        <f t="shared" si="9"/>
        <v/>
      </c>
    </row>
    <row r="12" spans="1:20" ht="16.5" customHeight="1" x14ac:dyDescent="0.25">
      <c r="A12" s="53" t="str">
        <f t="shared" si="2"/>
        <v/>
      </c>
      <c r="C12" s="140" t="str">
        <f>IFERROR(INDEX(Gruppierungen!E:E,$A12),"")</f>
        <v/>
      </c>
      <c r="D12" s="88" t="str">
        <f>IFERROR(INDEX(Gruppierungen!D:D,$A12),"")</f>
        <v/>
      </c>
      <c r="E12" s="87" t="str">
        <f>IFERROR(INDEX(Gruppierungen!F:F,$A12),"")</f>
        <v/>
      </c>
      <c r="F12" s="87" t="str">
        <f>IFERROR(INDEX(Gruppierungen!G:G,$A12),"")</f>
        <v/>
      </c>
      <c r="G12" s="78" t="str">
        <f t="shared" si="3"/>
        <v/>
      </c>
      <c r="H12" s="89" t="str">
        <f t="shared" si="0"/>
        <v/>
      </c>
      <c r="I12" s="90" t="str">
        <f t="shared" si="1"/>
        <v/>
      </c>
      <c r="J12" s="95"/>
      <c r="K12" s="96"/>
      <c r="L12" s="95"/>
      <c r="M12" s="96"/>
      <c r="N12" s="82">
        <f t="shared" si="4"/>
        <v>0</v>
      </c>
      <c r="O12" s="83">
        <f t="shared" si="5"/>
        <v>0</v>
      </c>
      <c r="P12" s="82">
        <f t="shared" si="6"/>
        <v>0</v>
      </c>
      <c r="Q12" s="83">
        <f t="shared" si="7"/>
        <v>0</v>
      </c>
      <c r="R12" s="84"/>
      <c r="S12" s="91" t="str">
        <f t="shared" si="8"/>
        <v/>
      </c>
      <c r="T12" s="92" t="str">
        <f t="shared" si="9"/>
        <v/>
      </c>
    </row>
    <row r="13" spans="1:20" ht="16.5" customHeight="1" x14ac:dyDescent="0.25">
      <c r="A13" s="53" t="str">
        <f t="shared" si="2"/>
        <v/>
      </c>
      <c r="C13" s="140" t="str">
        <f>IFERROR(INDEX(Gruppierungen!E:E,$A13),"")</f>
        <v/>
      </c>
      <c r="D13" s="88" t="str">
        <f>IFERROR(INDEX(Gruppierungen!D:D,$A13),"")</f>
        <v/>
      </c>
      <c r="E13" s="87" t="str">
        <f>IFERROR(INDEX(Gruppierungen!F:F,$A13),"")</f>
        <v/>
      </c>
      <c r="F13" s="87" t="str">
        <f>IFERROR(INDEX(Gruppierungen!G:G,$A13),"")</f>
        <v/>
      </c>
      <c r="G13" s="78" t="str">
        <f t="shared" si="3"/>
        <v/>
      </c>
      <c r="H13" s="89" t="str">
        <f t="shared" si="0"/>
        <v/>
      </c>
      <c r="I13" s="90" t="str">
        <f t="shared" si="1"/>
        <v/>
      </c>
      <c r="J13" s="95"/>
      <c r="K13" s="96"/>
      <c r="L13" s="95"/>
      <c r="M13" s="96"/>
      <c r="N13" s="82">
        <f t="shared" si="4"/>
        <v>0</v>
      </c>
      <c r="O13" s="83">
        <f t="shared" si="5"/>
        <v>0</v>
      </c>
      <c r="P13" s="82">
        <f t="shared" si="6"/>
        <v>0</v>
      </c>
      <c r="Q13" s="83">
        <f t="shared" si="7"/>
        <v>0</v>
      </c>
      <c r="R13" s="84"/>
      <c r="S13" s="91" t="str">
        <f t="shared" si="8"/>
        <v/>
      </c>
      <c r="T13" s="92" t="str">
        <f t="shared" si="9"/>
        <v/>
      </c>
    </row>
    <row r="14" spans="1:20" ht="16.5" customHeight="1" x14ac:dyDescent="0.25">
      <c r="A14" s="53" t="str">
        <f t="shared" si="2"/>
        <v/>
      </c>
      <c r="C14" s="140" t="str">
        <f>IFERROR(INDEX(Gruppierungen!E:E,$A14),"")</f>
        <v/>
      </c>
      <c r="D14" s="88" t="str">
        <f>IFERROR(INDEX(Gruppierungen!D:D,$A14),"")</f>
        <v/>
      </c>
      <c r="E14" s="87" t="str">
        <f>IFERROR(INDEX(Gruppierungen!F:F,$A14),"")</f>
        <v/>
      </c>
      <c r="F14" s="87" t="str">
        <f>IFERROR(INDEX(Gruppierungen!G:G,$A14),"")</f>
        <v/>
      </c>
      <c r="G14" s="78" t="str">
        <f t="shared" si="3"/>
        <v/>
      </c>
      <c r="H14" s="89" t="str">
        <f t="shared" si="0"/>
        <v/>
      </c>
      <c r="I14" s="90" t="str">
        <f t="shared" si="1"/>
        <v/>
      </c>
      <c r="J14" s="95"/>
      <c r="K14" s="96"/>
      <c r="L14" s="95"/>
      <c r="M14" s="96"/>
      <c r="N14" s="82">
        <f t="shared" si="4"/>
        <v>0</v>
      </c>
      <c r="O14" s="83">
        <f t="shared" si="5"/>
        <v>0</v>
      </c>
      <c r="P14" s="82">
        <f t="shared" si="6"/>
        <v>0</v>
      </c>
      <c r="Q14" s="83">
        <f t="shared" si="7"/>
        <v>0</v>
      </c>
      <c r="R14" s="84"/>
      <c r="S14" s="91" t="str">
        <f t="shared" si="8"/>
        <v/>
      </c>
      <c r="T14" s="92" t="str">
        <f t="shared" si="9"/>
        <v/>
      </c>
    </row>
    <row r="15" spans="1:20" ht="16.5" customHeight="1" x14ac:dyDescent="0.25">
      <c r="A15" s="53" t="str">
        <f t="shared" si="2"/>
        <v/>
      </c>
      <c r="C15" s="140" t="str">
        <f>IFERROR(INDEX(Gruppierungen!E:E,$A15),"")</f>
        <v/>
      </c>
      <c r="D15" s="88" t="str">
        <f>IFERROR(INDEX(Gruppierungen!D:D,$A15),"")</f>
        <v/>
      </c>
      <c r="E15" s="87" t="str">
        <f>IFERROR(INDEX(Gruppierungen!F:F,$A15),"")</f>
        <v/>
      </c>
      <c r="F15" s="87" t="str">
        <f>IFERROR(INDEX(Gruppierungen!G:G,$A15),"")</f>
        <v/>
      </c>
      <c r="G15" s="78" t="str">
        <f t="shared" si="3"/>
        <v/>
      </c>
      <c r="H15" s="89" t="str">
        <f t="shared" si="0"/>
        <v/>
      </c>
      <c r="I15" s="90" t="str">
        <f t="shared" si="1"/>
        <v/>
      </c>
      <c r="J15" s="95"/>
      <c r="K15" s="96"/>
      <c r="L15" s="95"/>
      <c r="M15" s="96"/>
      <c r="N15" s="82">
        <f t="shared" si="4"/>
        <v>0</v>
      </c>
      <c r="O15" s="83">
        <f t="shared" si="5"/>
        <v>0</v>
      </c>
      <c r="P15" s="82">
        <f t="shared" si="6"/>
        <v>0</v>
      </c>
      <c r="Q15" s="83">
        <f t="shared" si="7"/>
        <v>0</v>
      </c>
      <c r="R15" s="84"/>
      <c r="S15" s="91" t="str">
        <f t="shared" si="8"/>
        <v/>
      </c>
      <c r="T15" s="92" t="str">
        <f t="shared" si="9"/>
        <v/>
      </c>
    </row>
    <row r="16" spans="1:20" ht="16.5" customHeight="1" x14ac:dyDescent="0.25">
      <c r="A16" s="53" t="str">
        <f t="shared" si="2"/>
        <v/>
      </c>
      <c r="C16" s="140" t="str">
        <f>IFERROR(INDEX(Gruppierungen!E:E,$A16),"")</f>
        <v/>
      </c>
      <c r="D16" s="88" t="str">
        <f>IFERROR(INDEX(Gruppierungen!D:D,$A16),"")</f>
        <v/>
      </c>
      <c r="E16" s="87" t="str">
        <f>IFERROR(INDEX(Gruppierungen!F:F,$A16),"")</f>
        <v/>
      </c>
      <c r="F16" s="87" t="str">
        <f>IFERROR(INDEX(Gruppierungen!G:G,$A16),"")</f>
        <v/>
      </c>
      <c r="G16" s="78" t="str">
        <f t="shared" si="3"/>
        <v/>
      </c>
      <c r="H16" s="89" t="str">
        <f t="shared" si="0"/>
        <v/>
      </c>
      <c r="I16" s="90" t="str">
        <f t="shared" si="1"/>
        <v/>
      </c>
      <c r="J16" s="95"/>
      <c r="K16" s="96"/>
      <c r="L16" s="95"/>
      <c r="M16" s="96"/>
      <c r="N16" s="82">
        <f t="shared" si="4"/>
        <v>0</v>
      </c>
      <c r="O16" s="83">
        <f t="shared" si="5"/>
        <v>0</v>
      </c>
      <c r="P16" s="82">
        <f t="shared" si="6"/>
        <v>0</v>
      </c>
      <c r="Q16" s="83">
        <f t="shared" si="7"/>
        <v>0</v>
      </c>
      <c r="R16" s="84"/>
      <c r="S16" s="91" t="str">
        <f t="shared" si="8"/>
        <v/>
      </c>
      <c r="T16" s="92" t="str">
        <f t="shared" si="9"/>
        <v/>
      </c>
    </row>
    <row r="17" spans="1:20" ht="16.5" customHeight="1" x14ac:dyDescent="0.25">
      <c r="A17" s="53" t="str">
        <f t="shared" si="2"/>
        <v/>
      </c>
      <c r="C17" s="140" t="str">
        <f>IFERROR(INDEX(Gruppierungen!E:E,$A17),"")</f>
        <v/>
      </c>
      <c r="D17" s="88" t="str">
        <f>IFERROR(INDEX(Gruppierungen!D:D,$A17),"")</f>
        <v/>
      </c>
      <c r="E17" s="87" t="str">
        <f>IFERROR(INDEX(Gruppierungen!F:F,$A17),"")</f>
        <v/>
      </c>
      <c r="F17" s="87" t="str">
        <f>IFERROR(INDEX(Gruppierungen!G:G,$A17),"")</f>
        <v/>
      </c>
      <c r="G17" s="78" t="str">
        <f t="shared" si="3"/>
        <v/>
      </c>
      <c r="H17" s="89" t="str">
        <f t="shared" si="0"/>
        <v/>
      </c>
      <c r="I17" s="90" t="str">
        <f t="shared" si="1"/>
        <v/>
      </c>
      <c r="J17" s="95"/>
      <c r="K17" s="96"/>
      <c r="L17" s="95"/>
      <c r="M17" s="96"/>
      <c r="N17" s="82">
        <f t="shared" si="4"/>
        <v>0</v>
      </c>
      <c r="O17" s="83">
        <f t="shared" si="5"/>
        <v>0</v>
      </c>
      <c r="P17" s="82">
        <f t="shared" si="6"/>
        <v>0</v>
      </c>
      <c r="Q17" s="83">
        <f t="shared" si="7"/>
        <v>0</v>
      </c>
      <c r="R17" s="84"/>
      <c r="S17" s="91" t="str">
        <f t="shared" si="8"/>
        <v/>
      </c>
      <c r="T17" s="92" t="str">
        <f t="shared" si="9"/>
        <v/>
      </c>
    </row>
    <row r="18" spans="1:20" ht="16.5" customHeight="1" x14ac:dyDescent="0.25">
      <c r="A18" s="53" t="str">
        <f t="shared" si="2"/>
        <v/>
      </c>
      <c r="C18" s="140" t="str">
        <f>IFERROR(INDEX(Gruppierungen!E:E,$A18),"")</f>
        <v/>
      </c>
      <c r="D18" s="88" t="str">
        <f>IFERROR(INDEX(Gruppierungen!D:D,$A18),"")</f>
        <v/>
      </c>
      <c r="E18" s="87" t="str">
        <f>IFERROR(INDEX(Gruppierungen!F:F,$A18),"")</f>
        <v/>
      </c>
      <c r="F18" s="87" t="str">
        <f>IFERROR(INDEX(Gruppierungen!G:G,$A18),"")</f>
        <v/>
      </c>
      <c r="G18" s="78" t="str">
        <f t="shared" si="3"/>
        <v/>
      </c>
      <c r="H18" s="89" t="str">
        <f t="shared" si="0"/>
        <v/>
      </c>
      <c r="I18" s="90" t="str">
        <f t="shared" si="1"/>
        <v/>
      </c>
      <c r="J18" s="95"/>
      <c r="K18" s="96"/>
      <c r="L18" s="95"/>
      <c r="M18" s="96"/>
      <c r="N18" s="82">
        <f t="shared" si="4"/>
        <v>0</v>
      </c>
      <c r="O18" s="83">
        <f t="shared" si="5"/>
        <v>0</v>
      </c>
      <c r="P18" s="82">
        <f t="shared" si="6"/>
        <v>0</v>
      </c>
      <c r="Q18" s="83">
        <f t="shared" si="7"/>
        <v>0</v>
      </c>
      <c r="R18" s="84"/>
      <c r="S18" s="91" t="str">
        <f t="shared" si="8"/>
        <v/>
      </c>
      <c r="T18" s="92" t="str">
        <f t="shared" si="9"/>
        <v/>
      </c>
    </row>
    <row r="19" spans="1:20" ht="16.5" customHeight="1" x14ac:dyDescent="0.25">
      <c r="A19" s="53" t="str">
        <f t="shared" si="2"/>
        <v/>
      </c>
      <c r="C19" s="140" t="str">
        <f>IFERROR(INDEX(Gruppierungen!E:E,$A19),"")</f>
        <v/>
      </c>
      <c r="D19" s="88" t="str">
        <f>IFERROR(INDEX(Gruppierungen!D:D,$A19),"")</f>
        <v/>
      </c>
      <c r="E19" s="87" t="str">
        <f>IFERROR(INDEX(Gruppierungen!F:F,$A19),"")</f>
        <v/>
      </c>
      <c r="F19" s="87" t="str">
        <f>IFERROR(INDEX(Gruppierungen!G:G,$A19),"")</f>
        <v/>
      </c>
      <c r="G19" s="78" t="str">
        <f t="shared" si="3"/>
        <v/>
      </c>
      <c r="H19" s="89" t="str">
        <f t="shared" si="0"/>
        <v/>
      </c>
      <c r="I19" s="90" t="str">
        <f t="shared" si="1"/>
        <v/>
      </c>
      <c r="J19" s="95"/>
      <c r="K19" s="96"/>
      <c r="L19" s="95"/>
      <c r="M19" s="96"/>
      <c r="N19" s="82">
        <f t="shared" si="4"/>
        <v>0</v>
      </c>
      <c r="O19" s="83">
        <f t="shared" si="5"/>
        <v>0</v>
      </c>
      <c r="P19" s="82">
        <f t="shared" si="6"/>
        <v>0</v>
      </c>
      <c r="Q19" s="83">
        <f t="shared" si="7"/>
        <v>0</v>
      </c>
      <c r="R19" s="84"/>
      <c r="S19" s="91" t="str">
        <f t="shared" si="8"/>
        <v/>
      </c>
      <c r="T19" s="92" t="str">
        <f t="shared" si="9"/>
        <v/>
      </c>
    </row>
    <row r="20" spans="1:20" ht="16.5" customHeight="1" x14ac:dyDescent="0.25">
      <c r="A20" s="53" t="str">
        <f t="shared" si="2"/>
        <v/>
      </c>
      <c r="C20" s="140" t="str">
        <f>IFERROR(INDEX(Gruppierungen!E:E,$A20),"")</f>
        <v/>
      </c>
      <c r="D20" s="88" t="str">
        <f>IFERROR(INDEX(Gruppierungen!D:D,$A20),"")</f>
        <v/>
      </c>
      <c r="E20" s="87" t="str">
        <f>IFERROR(INDEX(Gruppierungen!F:F,$A20),"")</f>
        <v/>
      </c>
      <c r="F20" s="87" t="str">
        <f>IFERROR(INDEX(Gruppierungen!G:G,$A20),"")</f>
        <v/>
      </c>
      <c r="G20" s="78" t="str">
        <f t="shared" si="3"/>
        <v/>
      </c>
      <c r="H20" s="89" t="str">
        <f t="shared" si="0"/>
        <v/>
      </c>
      <c r="I20" s="90" t="str">
        <f t="shared" si="1"/>
        <v/>
      </c>
      <c r="J20" s="95"/>
      <c r="K20" s="96"/>
      <c r="L20" s="95"/>
      <c r="M20" s="96"/>
      <c r="N20" s="82">
        <f t="shared" si="4"/>
        <v>0</v>
      </c>
      <c r="O20" s="83">
        <f t="shared" si="5"/>
        <v>0</v>
      </c>
      <c r="P20" s="82">
        <f t="shared" si="6"/>
        <v>0</v>
      </c>
      <c r="Q20" s="83">
        <f t="shared" si="7"/>
        <v>0</v>
      </c>
      <c r="R20" s="84"/>
      <c r="S20" s="91" t="str">
        <f t="shared" si="8"/>
        <v/>
      </c>
      <c r="T20" s="92" t="str">
        <f t="shared" si="9"/>
        <v/>
      </c>
    </row>
    <row r="21" spans="1:20" ht="16.5" customHeight="1" x14ac:dyDescent="0.25">
      <c r="A21" s="53" t="str">
        <f t="shared" si="2"/>
        <v/>
      </c>
      <c r="C21" s="140" t="str">
        <f>IFERROR(INDEX(Gruppierungen!E:E,$A21),"")</f>
        <v/>
      </c>
      <c r="D21" s="88" t="str">
        <f>IFERROR(INDEX(Gruppierungen!D:D,$A21),"")</f>
        <v/>
      </c>
      <c r="E21" s="87" t="str">
        <f>IFERROR(INDEX(Gruppierungen!F:F,$A21),"")</f>
        <v/>
      </c>
      <c r="F21" s="87" t="str">
        <f>IFERROR(INDEX(Gruppierungen!G:G,$A21),"")</f>
        <v/>
      </c>
      <c r="G21" s="78" t="str">
        <f t="shared" si="3"/>
        <v/>
      </c>
      <c r="H21" s="89" t="str">
        <f t="shared" si="0"/>
        <v/>
      </c>
      <c r="I21" s="90" t="str">
        <f t="shared" si="1"/>
        <v/>
      </c>
      <c r="J21" s="95"/>
      <c r="K21" s="96"/>
      <c r="L21" s="95"/>
      <c r="M21" s="96"/>
      <c r="N21" s="82">
        <f t="shared" si="4"/>
        <v>0</v>
      </c>
      <c r="O21" s="83">
        <f t="shared" si="5"/>
        <v>0</v>
      </c>
      <c r="P21" s="82">
        <f t="shared" si="6"/>
        <v>0</v>
      </c>
      <c r="Q21" s="83">
        <f t="shared" si="7"/>
        <v>0</v>
      </c>
      <c r="R21" s="84"/>
      <c r="S21" s="91" t="str">
        <f t="shared" si="8"/>
        <v/>
      </c>
      <c r="T21" s="92" t="str">
        <f t="shared" si="9"/>
        <v/>
      </c>
    </row>
    <row r="22" spans="1:20" ht="16.5" customHeight="1" x14ac:dyDescent="0.25">
      <c r="A22" s="53" t="str">
        <f t="shared" si="2"/>
        <v/>
      </c>
      <c r="C22" s="140" t="str">
        <f>IFERROR(INDEX(Gruppierungen!E:E,$A22),"")</f>
        <v/>
      </c>
      <c r="D22" s="88" t="str">
        <f>IFERROR(INDEX(Gruppierungen!D:D,$A22),"")</f>
        <v/>
      </c>
      <c r="E22" s="87" t="str">
        <f>IFERROR(INDEX(Gruppierungen!F:F,$A22),"")</f>
        <v/>
      </c>
      <c r="F22" s="87" t="str">
        <f>IFERROR(INDEX(Gruppierungen!G:G,$A22),"")</f>
        <v/>
      </c>
      <c r="G22" s="78" t="str">
        <f t="shared" si="3"/>
        <v/>
      </c>
      <c r="H22" s="89" t="str">
        <f t="shared" si="0"/>
        <v/>
      </c>
      <c r="I22" s="90" t="str">
        <f t="shared" si="1"/>
        <v/>
      </c>
      <c r="J22" s="95"/>
      <c r="K22" s="96"/>
      <c r="L22" s="95"/>
      <c r="M22" s="96"/>
      <c r="N22" s="82">
        <f t="shared" si="4"/>
        <v>0</v>
      </c>
      <c r="O22" s="83">
        <f t="shared" si="5"/>
        <v>0</v>
      </c>
      <c r="P22" s="82">
        <f t="shared" si="6"/>
        <v>0</v>
      </c>
      <c r="Q22" s="83">
        <f t="shared" si="7"/>
        <v>0</v>
      </c>
      <c r="R22" s="84"/>
      <c r="S22" s="91" t="str">
        <f t="shared" si="8"/>
        <v/>
      </c>
      <c r="T22" s="92" t="str">
        <f t="shared" si="9"/>
        <v/>
      </c>
    </row>
    <row r="23" spans="1:20" ht="16.5" customHeight="1" x14ac:dyDescent="0.25">
      <c r="A23" s="53" t="str">
        <f t="shared" si="2"/>
        <v/>
      </c>
      <c r="C23" s="140" t="str">
        <f>IFERROR(INDEX(Gruppierungen!E:E,$A23),"")</f>
        <v/>
      </c>
      <c r="D23" s="88" t="str">
        <f>IFERROR(INDEX(Gruppierungen!D:D,$A23),"")</f>
        <v/>
      </c>
      <c r="E23" s="87" t="str">
        <f>IFERROR(INDEX(Gruppierungen!F:F,$A23),"")</f>
        <v/>
      </c>
      <c r="F23" s="87" t="str">
        <f>IFERROR(INDEX(Gruppierungen!G:G,$A23),"")</f>
        <v/>
      </c>
      <c r="G23" s="78" t="str">
        <f t="shared" si="3"/>
        <v/>
      </c>
      <c r="H23" s="89" t="str">
        <f t="shared" si="0"/>
        <v/>
      </c>
      <c r="I23" s="90" t="str">
        <f t="shared" si="1"/>
        <v/>
      </c>
      <c r="J23" s="95"/>
      <c r="K23" s="96"/>
      <c r="L23" s="95"/>
      <c r="M23" s="96"/>
      <c r="N23" s="82">
        <f t="shared" si="4"/>
        <v>0</v>
      </c>
      <c r="O23" s="83">
        <f t="shared" si="5"/>
        <v>0</v>
      </c>
      <c r="P23" s="82">
        <f t="shared" si="6"/>
        <v>0</v>
      </c>
      <c r="Q23" s="83">
        <f t="shared" si="7"/>
        <v>0</v>
      </c>
      <c r="R23" s="84"/>
      <c r="S23" s="91" t="str">
        <f t="shared" si="8"/>
        <v/>
      </c>
      <c r="T23" s="92" t="str">
        <f t="shared" si="9"/>
        <v/>
      </c>
    </row>
    <row r="24" spans="1:20" ht="16.5" customHeight="1" x14ac:dyDescent="0.25">
      <c r="A24" s="53" t="str">
        <f t="shared" si="2"/>
        <v/>
      </c>
      <c r="C24" s="140" t="str">
        <f>IFERROR(INDEX(Gruppierungen!E:E,$A24),"")</f>
        <v/>
      </c>
      <c r="D24" s="88" t="str">
        <f>IFERROR(INDEX(Gruppierungen!D:D,$A24),"")</f>
        <v/>
      </c>
      <c r="E24" s="87" t="str">
        <f>IFERROR(INDEX(Gruppierungen!F:F,$A24),"")</f>
        <v/>
      </c>
      <c r="F24" s="87" t="str">
        <f>IFERROR(INDEX(Gruppierungen!G:G,$A24),"")</f>
        <v/>
      </c>
      <c r="G24" s="78" t="str">
        <f t="shared" si="3"/>
        <v/>
      </c>
      <c r="H24" s="89" t="str">
        <f t="shared" si="0"/>
        <v/>
      </c>
      <c r="I24" s="90" t="str">
        <f t="shared" si="1"/>
        <v/>
      </c>
      <c r="J24" s="95"/>
      <c r="K24" s="96"/>
      <c r="L24" s="95"/>
      <c r="M24" s="96"/>
      <c r="N24" s="82">
        <f t="shared" si="4"/>
        <v>0</v>
      </c>
      <c r="O24" s="83">
        <f t="shared" si="5"/>
        <v>0</v>
      </c>
      <c r="P24" s="82">
        <f t="shared" si="6"/>
        <v>0</v>
      </c>
      <c r="Q24" s="83">
        <f t="shared" si="7"/>
        <v>0</v>
      </c>
      <c r="R24" s="84"/>
      <c r="S24" s="91" t="str">
        <f t="shared" si="8"/>
        <v/>
      </c>
      <c r="T24" s="92" t="str">
        <f t="shared" si="9"/>
        <v/>
      </c>
    </row>
    <row r="25" spans="1:20" ht="16.5" customHeight="1" x14ac:dyDescent="0.25">
      <c r="A25" s="53" t="str">
        <f t="shared" si="2"/>
        <v/>
      </c>
      <c r="C25" s="140" t="str">
        <f>IFERROR(INDEX(Gruppierungen!E:E,$A25),"")</f>
        <v/>
      </c>
      <c r="D25" s="88" t="str">
        <f>IFERROR(INDEX(Gruppierungen!D:D,$A25),"")</f>
        <v/>
      </c>
      <c r="E25" s="87" t="str">
        <f>IFERROR(INDEX(Gruppierungen!F:F,$A25),"")</f>
        <v/>
      </c>
      <c r="F25" s="87" t="str">
        <f>IFERROR(INDEX(Gruppierungen!G:G,$A25),"")</f>
        <v/>
      </c>
      <c r="G25" s="78" t="str">
        <f t="shared" si="3"/>
        <v/>
      </c>
      <c r="H25" s="89" t="str">
        <f t="shared" si="0"/>
        <v/>
      </c>
      <c r="I25" s="90" t="str">
        <f t="shared" si="1"/>
        <v/>
      </c>
      <c r="J25" s="95"/>
      <c r="K25" s="96"/>
      <c r="L25" s="95"/>
      <c r="M25" s="96"/>
      <c r="N25" s="82">
        <f t="shared" si="4"/>
        <v>0</v>
      </c>
      <c r="O25" s="83">
        <f t="shared" si="5"/>
        <v>0</v>
      </c>
      <c r="P25" s="82">
        <f t="shared" si="6"/>
        <v>0</v>
      </c>
      <c r="Q25" s="83">
        <f t="shared" si="7"/>
        <v>0</v>
      </c>
      <c r="R25" s="84"/>
      <c r="S25" s="91" t="str">
        <f t="shared" si="8"/>
        <v/>
      </c>
      <c r="T25" s="92" t="str">
        <f t="shared" si="9"/>
        <v/>
      </c>
    </row>
    <row r="26" spans="1:20" ht="16.5" customHeight="1" x14ac:dyDescent="0.25">
      <c r="A26" s="53" t="str">
        <f t="shared" si="2"/>
        <v/>
      </c>
      <c r="C26" s="140" t="str">
        <f>IFERROR(INDEX(Gruppierungen!E:E,$A26),"")</f>
        <v/>
      </c>
      <c r="D26" s="88" t="str">
        <f>IFERROR(INDEX(Gruppierungen!D:D,$A26),"")</f>
        <v/>
      </c>
      <c r="E26" s="87" t="str">
        <f>IFERROR(INDEX(Gruppierungen!F:F,$A26),"")</f>
        <v/>
      </c>
      <c r="F26" s="87" t="str">
        <f>IFERROR(INDEX(Gruppierungen!G:G,$A26),"")</f>
        <v/>
      </c>
      <c r="G26" s="78" t="str">
        <f t="shared" si="3"/>
        <v/>
      </c>
      <c r="H26" s="89" t="str">
        <f t="shared" si="0"/>
        <v/>
      </c>
      <c r="I26" s="90" t="str">
        <f t="shared" si="1"/>
        <v/>
      </c>
      <c r="J26" s="95"/>
      <c r="K26" s="96"/>
      <c r="L26" s="95"/>
      <c r="M26" s="96"/>
      <c r="N26" s="82">
        <f t="shared" si="4"/>
        <v>0</v>
      </c>
      <c r="O26" s="83">
        <f t="shared" si="5"/>
        <v>0</v>
      </c>
      <c r="P26" s="82">
        <f t="shared" si="6"/>
        <v>0</v>
      </c>
      <c r="Q26" s="83">
        <f t="shared" si="7"/>
        <v>0</v>
      </c>
      <c r="R26" s="84"/>
      <c r="S26" s="91" t="str">
        <f t="shared" si="8"/>
        <v/>
      </c>
      <c r="T26" s="92" t="str">
        <f t="shared" si="9"/>
        <v/>
      </c>
    </row>
    <row r="27" spans="1:20" ht="16.5" customHeight="1" x14ac:dyDescent="0.25">
      <c r="A27" s="53" t="str">
        <f t="shared" si="2"/>
        <v/>
      </c>
      <c r="C27" s="140" t="str">
        <f>IFERROR(INDEX(Gruppierungen!E:E,$A27),"")</f>
        <v/>
      </c>
      <c r="D27" s="88" t="str">
        <f>IFERROR(INDEX(Gruppierungen!D:D,$A27),"")</f>
        <v/>
      </c>
      <c r="E27" s="87" t="str">
        <f>IFERROR(INDEX(Gruppierungen!F:F,$A27),"")</f>
        <v/>
      </c>
      <c r="F27" s="87" t="str">
        <f>IFERROR(INDEX(Gruppierungen!G:G,$A27),"")</f>
        <v/>
      </c>
      <c r="G27" s="78" t="str">
        <f t="shared" si="3"/>
        <v/>
      </c>
      <c r="H27" s="89" t="str">
        <f t="shared" si="0"/>
        <v/>
      </c>
      <c r="I27" s="90" t="str">
        <f t="shared" si="1"/>
        <v/>
      </c>
      <c r="J27" s="95"/>
      <c r="K27" s="96"/>
      <c r="L27" s="95"/>
      <c r="M27" s="96"/>
      <c r="N27" s="82">
        <f t="shared" si="4"/>
        <v>0</v>
      </c>
      <c r="O27" s="83">
        <f t="shared" si="5"/>
        <v>0</v>
      </c>
      <c r="P27" s="82">
        <f t="shared" si="6"/>
        <v>0</v>
      </c>
      <c r="Q27" s="83">
        <f t="shared" si="7"/>
        <v>0</v>
      </c>
      <c r="R27" s="84"/>
      <c r="S27" s="91" t="str">
        <f t="shared" si="8"/>
        <v/>
      </c>
      <c r="T27" s="92" t="str">
        <f t="shared" si="9"/>
        <v/>
      </c>
    </row>
    <row r="28" spans="1:20" ht="16.5" customHeight="1" x14ac:dyDescent="0.25">
      <c r="A28" s="53" t="str">
        <f t="shared" si="2"/>
        <v/>
      </c>
      <c r="C28" s="140" t="str">
        <f>IFERROR(INDEX(Gruppierungen!E:E,$A28),"")</f>
        <v/>
      </c>
      <c r="D28" s="88" t="str">
        <f>IFERROR(INDEX(Gruppierungen!D:D,$A28),"")</f>
        <v/>
      </c>
      <c r="E28" s="87" t="str">
        <f>IFERROR(INDEX(Gruppierungen!F:F,$A28),"")</f>
        <v/>
      </c>
      <c r="F28" s="87" t="str">
        <f>IFERROR(INDEX(Gruppierungen!G:G,$A28),"")</f>
        <v/>
      </c>
      <c r="G28" s="78" t="str">
        <f t="shared" si="3"/>
        <v/>
      </c>
      <c r="H28" s="89" t="str">
        <f t="shared" si="0"/>
        <v/>
      </c>
      <c r="I28" s="90" t="str">
        <f t="shared" si="1"/>
        <v/>
      </c>
      <c r="J28" s="95"/>
      <c r="K28" s="96"/>
      <c r="L28" s="95"/>
      <c r="M28" s="96"/>
      <c r="N28" s="82">
        <f t="shared" si="4"/>
        <v>0</v>
      </c>
      <c r="O28" s="83">
        <f t="shared" si="5"/>
        <v>0</v>
      </c>
      <c r="P28" s="82">
        <f t="shared" si="6"/>
        <v>0</v>
      </c>
      <c r="Q28" s="83">
        <f t="shared" si="7"/>
        <v>0</v>
      </c>
      <c r="R28" s="84"/>
      <c r="S28" s="91" t="str">
        <f t="shared" si="8"/>
        <v/>
      </c>
      <c r="T28" s="92" t="str">
        <f t="shared" si="9"/>
        <v/>
      </c>
    </row>
    <row r="29" spans="1:20" ht="16.5" customHeight="1" x14ac:dyDescent="0.25">
      <c r="A29" s="53" t="str">
        <f t="shared" si="2"/>
        <v/>
      </c>
      <c r="C29" s="140" t="str">
        <f>IFERROR(INDEX(Gruppierungen!E:E,$A29),"")</f>
        <v/>
      </c>
      <c r="D29" s="88" t="str">
        <f>IFERROR(INDEX(Gruppierungen!D:D,$A29),"")</f>
        <v/>
      </c>
      <c r="E29" s="87" t="str">
        <f>IFERROR(INDEX(Gruppierungen!F:F,$A29),"")</f>
        <v/>
      </c>
      <c r="F29" s="87" t="str">
        <f>IFERROR(INDEX(Gruppierungen!G:G,$A29),"")</f>
        <v/>
      </c>
      <c r="G29" s="78" t="str">
        <f t="shared" si="3"/>
        <v/>
      </c>
      <c r="H29" s="89" t="str">
        <f t="shared" si="0"/>
        <v/>
      </c>
      <c r="I29" s="90" t="str">
        <f t="shared" si="1"/>
        <v/>
      </c>
      <c r="J29" s="95"/>
      <c r="K29" s="96"/>
      <c r="L29" s="95"/>
      <c r="M29" s="96"/>
      <c r="N29" s="82">
        <f t="shared" si="4"/>
        <v>0</v>
      </c>
      <c r="O29" s="83">
        <f t="shared" si="5"/>
        <v>0</v>
      </c>
      <c r="P29" s="82">
        <f t="shared" si="6"/>
        <v>0</v>
      </c>
      <c r="Q29" s="83">
        <f t="shared" si="7"/>
        <v>0</v>
      </c>
      <c r="R29" s="84"/>
      <c r="S29" s="91" t="str">
        <f t="shared" si="8"/>
        <v/>
      </c>
      <c r="T29" s="92" t="str">
        <f t="shared" si="9"/>
        <v/>
      </c>
    </row>
    <row r="30" spans="1:20" ht="16.5" customHeight="1" x14ac:dyDescent="0.25">
      <c r="A30" s="53" t="str">
        <f t="shared" si="2"/>
        <v/>
      </c>
      <c r="C30" s="140" t="str">
        <f>IFERROR(INDEX(Gruppierungen!E:E,$A30),"")</f>
        <v/>
      </c>
      <c r="D30" s="88" t="str">
        <f>IFERROR(INDEX(Gruppierungen!D:D,$A30),"")</f>
        <v/>
      </c>
      <c r="E30" s="87" t="str">
        <f>IFERROR(INDEX(Gruppierungen!F:F,$A30),"")</f>
        <v/>
      </c>
      <c r="F30" s="87" t="str">
        <f>IFERROR(INDEX(Gruppierungen!G:G,$A30),"")</f>
        <v/>
      </c>
      <c r="G30" s="78" t="str">
        <f t="shared" si="3"/>
        <v/>
      </c>
      <c r="H30" s="89" t="str">
        <f t="shared" si="0"/>
        <v/>
      </c>
      <c r="I30" s="90" t="str">
        <f t="shared" si="1"/>
        <v/>
      </c>
      <c r="J30" s="95"/>
      <c r="K30" s="96"/>
      <c r="L30" s="95"/>
      <c r="M30" s="96"/>
      <c r="N30" s="82">
        <f t="shared" si="4"/>
        <v>0</v>
      </c>
      <c r="O30" s="83">
        <f t="shared" si="5"/>
        <v>0</v>
      </c>
      <c r="P30" s="82">
        <f t="shared" si="6"/>
        <v>0</v>
      </c>
      <c r="Q30" s="83">
        <f t="shared" si="7"/>
        <v>0</v>
      </c>
      <c r="R30" s="84"/>
      <c r="S30" s="91" t="str">
        <f t="shared" si="8"/>
        <v/>
      </c>
      <c r="T30" s="92" t="str">
        <f t="shared" si="9"/>
        <v/>
      </c>
    </row>
    <row r="31" spans="1:20" ht="16.5" customHeight="1" x14ac:dyDescent="0.25">
      <c r="A31" s="53" t="str">
        <f t="shared" si="2"/>
        <v/>
      </c>
      <c r="C31" s="140" t="str">
        <f>IFERROR(INDEX(Gruppierungen!E:E,$A31),"")</f>
        <v/>
      </c>
      <c r="D31" s="88" t="str">
        <f>IFERROR(INDEX(Gruppierungen!D:D,$A31),"")</f>
        <v/>
      </c>
      <c r="E31" s="87" t="str">
        <f>IFERROR(INDEX(Gruppierungen!F:F,$A31),"")</f>
        <v/>
      </c>
      <c r="F31" s="87" t="str">
        <f>IFERROR(INDEX(Gruppierungen!G:G,$A31),"")</f>
        <v/>
      </c>
      <c r="G31" s="78" t="str">
        <f t="shared" si="3"/>
        <v/>
      </c>
      <c r="H31" s="89" t="str">
        <f t="shared" si="0"/>
        <v/>
      </c>
      <c r="I31" s="90" t="str">
        <f t="shared" si="1"/>
        <v/>
      </c>
      <c r="J31" s="95"/>
      <c r="K31" s="96"/>
      <c r="L31" s="95"/>
      <c r="M31" s="96"/>
      <c r="N31" s="82">
        <f t="shared" si="4"/>
        <v>0</v>
      </c>
      <c r="O31" s="83">
        <f t="shared" si="5"/>
        <v>0</v>
      </c>
      <c r="P31" s="82">
        <f t="shared" si="6"/>
        <v>0</v>
      </c>
      <c r="Q31" s="83">
        <f t="shared" si="7"/>
        <v>0</v>
      </c>
      <c r="R31" s="84"/>
      <c r="S31" s="91" t="str">
        <f t="shared" si="8"/>
        <v/>
      </c>
      <c r="T31" s="92" t="str">
        <f t="shared" si="9"/>
        <v/>
      </c>
    </row>
    <row r="32" spans="1:20" ht="16.5" customHeight="1" x14ac:dyDescent="0.25">
      <c r="A32" s="53" t="str">
        <f t="shared" si="2"/>
        <v/>
      </c>
      <c r="C32" s="140" t="str">
        <f>IFERROR(INDEX(Gruppierungen!E:E,$A32),"")</f>
        <v/>
      </c>
      <c r="D32" s="88" t="str">
        <f>IFERROR(INDEX(Gruppierungen!D:D,$A32),"")</f>
        <v/>
      </c>
      <c r="E32" s="87" t="str">
        <f>IFERROR(INDEX(Gruppierungen!F:F,$A32),"")</f>
        <v/>
      </c>
      <c r="F32" s="87" t="str">
        <f>IFERROR(INDEX(Gruppierungen!G:G,$A32),"")</f>
        <v/>
      </c>
      <c r="G32" s="78" t="str">
        <f t="shared" si="3"/>
        <v/>
      </c>
      <c r="H32" s="89" t="str">
        <f t="shared" si="0"/>
        <v/>
      </c>
      <c r="I32" s="90" t="str">
        <f t="shared" si="1"/>
        <v/>
      </c>
      <c r="J32" s="95"/>
      <c r="K32" s="96"/>
      <c r="L32" s="95"/>
      <c r="M32" s="96"/>
      <c r="N32" s="82">
        <f t="shared" si="4"/>
        <v>0</v>
      </c>
      <c r="O32" s="83">
        <f t="shared" si="5"/>
        <v>0</v>
      </c>
      <c r="P32" s="82">
        <f t="shared" si="6"/>
        <v>0</v>
      </c>
      <c r="Q32" s="83">
        <f t="shared" si="7"/>
        <v>0</v>
      </c>
      <c r="R32" s="84"/>
      <c r="S32" s="91" t="str">
        <f t="shared" si="8"/>
        <v/>
      </c>
      <c r="T32" s="92" t="str">
        <f t="shared" si="9"/>
        <v/>
      </c>
    </row>
    <row r="33" spans="1:20" ht="16.5" customHeight="1" x14ac:dyDescent="0.25">
      <c r="A33" s="53" t="str">
        <f t="shared" si="2"/>
        <v/>
      </c>
      <c r="C33" s="140" t="str">
        <f>IFERROR(INDEX(Gruppierungen!E:E,$A33),"")</f>
        <v/>
      </c>
      <c r="D33" s="88" t="str">
        <f>IFERROR(INDEX(Gruppierungen!D:D,$A33),"")</f>
        <v/>
      </c>
      <c r="E33" s="87" t="str">
        <f>IFERROR(INDEX(Gruppierungen!F:F,$A33),"")</f>
        <v/>
      </c>
      <c r="F33" s="87" t="str">
        <f>IFERROR(INDEX(Gruppierungen!G:G,$A33),"")</f>
        <v/>
      </c>
      <c r="G33" s="78" t="str">
        <f t="shared" si="3"/>
        <v/>
      </c>
      <c r="H33" s="89" t="str">
        <f t="shared" si="0"/>
        <v/>
      </c>
      <c r="I33" s="90" t="str">
        <f t="shared" si="1"/>
        <v/>
      </c>
      <c r="J33" s="95"/>
      <c r="K33" s="96"/>
      <c r="L33" s="95"/>
      <c r="M33" s="96"/>
      <c r="N33" s="82">
        <f t="shared" si="4"/>
        <v>0</v>
      </c>
      <c r="O33" s="83">
        <f t="shared" si="5"/>
        <v>0</v>
      </c>
      <c r="P33" s="82">
        <f t="shared" si="6"/>
        <v>0</v>
      </c>
      <c r="Q33" s="83">
        <f t="shared" si="7"/>
        <v>0</v>
      </c>
      <c r="R33" s="84"/>
      <c r="S33" s="91" t="str">
        <f t="shared" si="8"/>
        <v/>
      </c>
      <c r="T33" s="92" t="str">
        <f t="shared" si="9"/>
        <v/>
      </c>
    </row>
    <row r="34" spans="1:20" ht="16.5" customHeight="1" x14ac:dyDescent="0.25">
      <c r="A34" s="53" t="str">
        <f t="shared" si="2"/>
        <v/>
      </c>
      <c r="C34" s="140" t="str">
        <f>IFERROR(INDEX(Gruppierungen!E:E,$A34),"")</f>
        <v/>
      </c>
      <c r="D34" s="88" t="str">
        <f>IFERROR(INDEX(Gruppierungen!D:D,$A34),"")</f>
        <v/>
      </c>
      <c r="E34" s="87" t="str">
        <f>IFERROR(INDEX(Gruppierungen!F:F,$A34),"")</f>
        <v/>
      </c>
      <c r="F34" s="87" t="str">
        <f>IFERROR(INDEX(Gruppierungen!G:G,$A34),"")</f>
        <v/>
      </c>
      <c r="G34" s="78" t="str">
        <f t="shared" si="3"/>
        <v/>
      </c>
      <c r="H34" s="89" t="str">
        <f t="shared" si="0"/>
        <v/>
      </c>
      <c r="I34" s="90" t="str">
        <f t="shared" si="1"/>
        <v/>
      </c>
      <c r="J34" s="95"/>
      <c r="K34" s="96"/>
      <c r="L34" s="95"/>
      <c r="M34" s="96"/>
      <c r="N34" s="82">
        <f t="shared" si="4"/>
        <v>0</v>
      </c>
      <c r="O34" s="83">
        <f t="shared" si="5"/>
        <v>0</v>
      </c>
      <c r="P34" s="82">
        <f t="shared" si="6"/>
        <v>0</v>
      </c>
      <c r="Q34" s="83">
        <f t="shared" si="7"/>
        <v>0</v>
      </c>
      <c r="R34" s="84"/>
      <c r="S34" s="91" t="str">
        <f t="shared" si="8"/>
        <v/>
      </c>
      <c r="T34" s="92" t="str">
        <f t="shared" si="9"/>
        <v/>
      </c>
    </row>
    <row r="35" spans="1:20" ht="16.5" customHeight="1" x14ac:dyDescent="0.25">
      <c r="A35" s="53" t="str">
        <f t="shared" si="2"/>
        <v/>
      </c>
      <c r="C35" s="140" t="str">
        <f>IFERROR(INDEX(Gruppierungen!E:E,$A35),"")</f>
        <v/>
      </c>
      <c r="D35" s="88" t="str">
        <f>IFERROR(INDEX(Gruppierungen!D:D,$A35),"")</f>
        <v/>
      </c>
      <c r="E35" s="87" t="str">
        <f>IFERROR(INDEX(Gruppierungen!F:F,$A35),"")</f>
        <v/>
      </c>
      <c r="F35" s="87" t="str">
        <f>IFERROR(INDEX(Gruppierungen!G:G,$A35),"")</f>
        <v/>
      </c>
      <c r="G35" s="78" t="str">
        <f t="shared" si="3"/>
        <v/>
      </c>
      <c r="H35" s="89" t="str">
        <f t="shared" si="0"/>
        <v/>
      </c>
      <c r="I35" s="90" t="str">
        <f t="shared" si="1"/>
        <v/>
      </c>
      <c r="J35" s="95"/>
      <c r="K35" s="96"/>
      <c r="L35" s="95"/>
      <c r="M35" s="96"/>
      <c r="N35" s="82">
        <f t="shared" si="4"/>
        <v>0</v>
      </c>
      <c r="O35" s="83">
        <f t="shared" si="5"/>
        <v>0</v>
      </c>
      <c r="P35" s="82">
        <f t="shared" si="6"/>
        <v>0</v>
      </c>
      <c r="Q35" s="83">
        <f t="shared" si="7"/>
        <v>0</v>
      </c>
      <c r="R35" s="84"/>
      <c r="S35" s="91" t="str">
        <f t="shared" si="8"/>
        <v/>
      </c>
      <c r="T35" s="92" t="str">
        <f t="shared" si="9"/>
        <v/>
      </c>
    </row>
    <row r="36" spans="1:20" ht="16.5" customHeight="1" x14ac:dyDescent="0.25">
      <c r="A36" s="53" t="str">
        <f t="shared" si="2"/>
        <v/>
      </c>
      <c r="C36" s="140" t="str">
        <f>IFERROR(INDEX(Gruppierungen!E:E,$A36),"")</f>
        <v/>
      </c>
      <c r="D36" s="88" t="str">
        <f>IFERROR(INDEX(Gruppierungen!D:D,$A36),"")</f>
        <v/>
      </c>
      <c r="E36" s="87" t="str">
        <f>IFERROR(INDEX(Gruppierungen!F:F,$A36),"")</f>
        <v/>
      </c>
      <c r="F36" s="87" t="str">
        <f>IFERROR(INDEX(Gruppierungen!G:G,$A36),"")</f>
        <v/>
      </c>
      <c r="G36" s="78" t="str">
        <f t="shared" si="3"/>
        <v/>
      </c>
      <c r="H36" s="89" t="str">
        <f t="shared" si="0"/>
        <v/>
      </c>
      <c r="I36" s="90" t="str">
        <f t="shared" si="1"/>
        <v/>
      </c>
      <c r="J36" s="95"/>
      <c r="K36" s="96"/>
      <c r="L36" s="95"/>
      <c r="M36" s="96"/>
      <c r="N36" s="82">
        <f t="shared" si="4"/>
        <v>0</v>
      </c>
      <c r="O36" s="83">
        <f t="shared" si="5"/>
        <v>0</v>
      </c>
      <c r="P36" s="82">
        <f t="shared" si="6"/>
        <v>0</v>
      </c>
      <c r="Q36" s="83">
        <f t="shared" si="7"/>
        <v>0</v>
      </c>
      <c r="R36" s="84"/>
      <c r="S36" s="91" t="str">
        <f t="shared" si="8"/>
        <v/>
      </c>
      <c r="T36" s="92" t="str">
        <f t="shared" si="9"/>
        <v/>
      </c>
    </row>
    <row r="37" spans="1:20" ht="16.5" customHeight="1" x14ac:dyDescent="0.25">
      <c r="A37" s="53" t="str">
        <f t="shared" ref="A37:A100" si="10">IF(A36&lt;$A$6,A36+1,"")</f>
        <v/>
      </c>
      <c r="C37" s="140" t="str">
        <f>IFERROR(INDEX(Gruppierungen!E:E,$A37),"")</f>
        <v/>
      </c>
      <c r="D37" s="88" t="str">
        <f>IFERROR(INDEX(Gruppierungen!D:D,$A37),"")</f>
        <v/>
      </c>
      <c r="E37" s="87" t="str">
        <f>IFERROR(INDEX(Gruppierungen!F:F,$A37),"")</f>
        <v/>
      </c>
      <c r="F37" s="87" t="str">
        <f>IFERROR(INDEX(Gruppierungen!G:G,$A37),"")</f>
        <v/>
      </c>
      <c r="G37" s="78" t="str">
        <f t="shared" si="3"/>
        <v/>
      </c>
      <c r="H37" s="89" t="str">
        <f t="shared" si="0"/>
        <v/>
      </c>
      <c r="I37" s="90" t="str">
        <f t="shared" si="1"/>
        <v/>
      </c>
      <c r="J37" s="95"/>
      <c r="K37" s="96"/>
      <c r="L37" s="95"/>
      <c r="M37" s="96"/>
      <c r="N37" s="82">
        <f t="shared" si="4"/>
        <v>0</v>
      </c>
      <c r="O37" s="83">
        <f t="shared" si="5"/>
        <v>0</v>
      </c>
      <c r="P37" s="82">
        <f t="shared" si="6"/>
        <v>0</v>
      </c>
      <c r="Q37" s="83">
        <f t="shared" si="7"/>
        <v>0</v>
      </c>
      <c r="R37" s="84"/>
      <c r="S37" s="91" t="str">
        <f t="shared" si="8"/>
        <v/>
      </c>
      <c r="T37" s="92" t="str">
        <f t="shared" si="9"/>
        <v/>
      </c>
    </row>
    <row r="38" spans="1:20" ht="16.5" customHeight="1" x14ac:dyDescent="0.25">
      <c r="A38" s="53" t="str">
        <f t="shared" si="10"/>
        <v/>
      </c>
      <c r="C38" s="140" t="str">
        <f>IFERROR(INDEX(Gruppierungen!E:E,$A38),"")</f>
        <v/>
      </c>
      <c r="D38" s="88" t="str">
        <f>IFERROR(INDEX(Gruppierungen!D:D,$A38),"")</f>
        <v/>
      </c>
      <c r="E38" s="87" t="str">
        <f>IFERROR(INDEX(Gruppierungen!F:F,$A38),"")</f>
        <v/>
      </c>
      <c r="F38" s="87" t="str">
        <f>IFERROR(INDEX(Gruppierungen!G:G,$A38),"")</f>
        <v/>
      </c>
      <c r="G38" s="78" t="str">
        <f t="shared" si="3"/>
        <v/>
      </c>
      <c r="H38" s="89" t="str">
        <f t="shared" si="0"/>
        <v/>
      </c>
      <c r="I38" s="90" t="str">
        <f t="shared" si="1"/>
        <v/>
      </c>
      <c r="J38" s="95"/>
      <c r="K38" s="96"/>
      <c r="L38" s="95"/>
      <c r="M38" s="96"/>
      <c r="N38" s="82">
        <f t="shared" si="4"/>
        <v>0</v>
      </c>
      <c r="O38" s="83">
        <f t="shared" si="5"/>
        <v>0</v>
      </c>
      <c r="P38" s="82">
        <f t="shared" si="6"/>
        <v>0</v>
      </c>
      <c r="Q38" s="83">
        <f t="shared" si="7"/>
        <v>0</v>
      </c>
      <c r="R38" s="84"/>
      <c r="S38" s="91" t="str">
        <f t="shared" si="8"/>
        <v/>
      </c>
      <c r="T38" s="92" t="str">
        <f t="shared" si="9"/>
        <v/>
      </c>
    </row>
    <row r="39" spans="1:20" ht="16.5" customHeight="1" x14ac:dyDescent="0.25">
      <c r="A39" s="53" t="str">
        <f t="shared" si="10"/>
        <v/>
      </c>
      <c r="C39" s="140" t="str">
        <f>IFERROR(INDEX(Gruppierungen!E:E,$A39),"")</f>
        <v/>
      </c>
      <c r="D39" s="88" t="str">
        <f>IFERROR(INDEX(Gruppierungen!D:D,$A39),"")</f>
        <v/>
      </c>
      <c r="E39" s="87" t="str">
        <f>IFERROR(INDEX(Gruppierungen!F:F,$A39),"")</f>
        <v/>
      </c>
      <c r="F39" s="87" t="str">
        <f>IFERROR(INDEX(Gruppierungen!G:G,$A39),"")</f>
        <v/>
      </c>
      <c r="G39" s="78" t="str">
        <f t="shared" si="3"/>
        <v/>
      </c>
      <c r="H39" s="89" t="str">
        <f t="shared" si="0"/>
        <v/>
      </c>
      <c r="I39" s="90" t="str">
        <f t="shared" si="1"/>
        <v/>
      </c>
      <c r="J39" s="95"/>
      <c r="K39" s="96"/>
      <c r="L39" s="95"/>
      <c r="M39" s="96"/>
      <c r="N39" s="82">
        <f t="shared" si="4"/>
        <v>0</v>
      </c>
      <c r="O39" s="83">
        <f t="shared" si="5"/>
        <v>0</v>
      </c>
      <c r="P39" s="82">
        <f t="shared" si="6"/>
        <v>0</v>
      </c>
      <c r="Q39" s="83">
        <f t="shared" si="7"/>
        <v>0</v>
      </c>
      <c r="R39" s="84"/>
      <c r="S39" s="91" t="str">
        <f t="shared" si="8"/>
        <v/>
      </c>
      <c r="T39" s="92" t="str">
        <f t="shared" si="9"/>
        <v/>
      </c>
    </row>
    <row r="40" spans="1:20" ht="16.5" customHeight="1" x14ac:dyDescent="0.25">
      <c r="A40" s="53" t="str">
        <f t="shared" si="10"/>
        <v/>
      </c>
      <c r="C40" s="140" t="str">
        <f>IFERROR(INDEX(Gruppierungen!E:E,$A40),"")</f>
        <v/>
      </c>
      <c r="D40" s="88" t="str">
        <f>IFERROR(INDEX(Gruppierungen!D:D,$A40),"")</f>
        <v/>
      </c>
      <c r="E40" s="87" t="str">
        <f>IFERROR(INDEX(Gruppierungen!F:F,$A40),"")</f>
        <v/>
      </c>
      <c r="F40" s="87" t="str">
        <f>IFERROR(INDEX(Gruppierungen!G:G,$A40),"")</f>
        <v/>
      </c>
      <c r="G40" s="78" t="str">
        <f t="shared" si="3"/>
        <v/>
      </c>
      <c r="H40" s="89" t="str">
        <f t="shared" si="0"/>
        <v/>
      </c>
      <c r="I40" s="90" t="str">
        <f t="shared" si="1"/>
        <v/>
      </c>
      <c r="J40" s="95"/>
      <c r="K40" s="96"/>
      <c r="L40" s="95"/>
      <c r="M40" s="96"/>
      <c r="N40" s="82">
        <f t="shared" si="4"/>
        <v>0</v>
      </c>
      <c r="O40" s="83">
        <f t="shared" si="5"/>
        <v>0</v>
      </c>
      <c r="P40" s="82">
        <f t="shared" si="6"/>
        <v>0</v>
      </c>
      <c r="Q40" s="83">
        <f t="shared" si="7"/>
        <v>0</v>
      </c>
      <c r="R40" s="84"/>
      <c r="S40" s="91" t="str">
        <f t="shared" si="8"/>
        <v/>
      </c>
      <c r="T40" s="92" t="str">
        <f t="shared" si="9"/>
        <v/>
      </c>
    </row>
    <row r="41" spans="1:20" ht="16.5" customHeight="1" x14ac:dyDescent="0.25">
      <c r="A41" s="53" t="str">
        <f t="shared" si="10"/>
        <v/>
      </c>
      <c r="C41" s="140" t="str">
        <f>IFERROR(INDEX(Gruppierungen!E:E,$A41),"")</f>
        <v/>
      </c>
      <c r="D41" s="88" t="str">
        <f>IFERROR(INDEX(Gruppierungen!D:D,$A41),"")</f>
        <v/>
      </c>
      <c r="E41" s="87" t="str">
        <f>IFERROR(INDEX(Gruppierungen!F:F,$A41),"")</f>
        <v/>
      </c>
      <c r="F41" s="87" t="str">
        <f>IFERROR(INDEX(Gruppierungen!G:G,$A41),"")</f>
        <v/>
      </c>
      <c r="G41" s="78" t="str">
        <f t="shared" si="3"/>
        <v/>
      </c>
      <c r="H41" s="89" t="str">
        <f t="shared" ref="H41:H72" si="11">IFERROR(INDEX(Teams,E41,2),"")</f>
        <v/>
      </c>
      <c r="I41" s="90" t="str">
        <f t="shared" ref="I41:I72" si="12">IFERROR(INDEX(Teams,F41,2),"")</f>
        <v/>
      </c>
      <c r="J41" s="95"/>
      <c r="K41" s="96"/>
      <c r="L41" s="95"/>
      <c r="M41" s="96"/>
      <c r="N41" s="82">
        <f t="shared" si="4"/>
        <v>0</v>
      </c>
      <c r="O41" s="83">
        <f t="shared" si="5"/>
        <v>0</v>
      </c>
      <c r="P41" s="82">
        <f t="shared" si="6"/>
        <v>0</v>
      </c>
      <c r="Q41" s="83">
        <f t="shared" si="7"/>
        <v>0</v>
      </c>
      <c r="R41" s="84"/>
      <c r="S41" s="91" t="str">
        <f t="shared" si="8"/>
        <v/>
      </c>
      <c r="T41" s="92" t="str">
        <f t="shared" si="9"/>
        <v/>
      </c>
    </row>
    <row r="42" spans="1:20" ht="16.5" customHeight="1" x14ac:dyDescent="0.25">
      <c r="A42" s="53" t="str">
        <f t="shared" si="10"/>
        <v/>
      </c>
      <c r="C42" s="140" t="str">
        <f>IFERROR(INDEX(Gruppierungen!E:E,$A42),"")</f>
        <v/>
      </c>
      <c r="D42" s="88" t="str">
        <f>IFERROR(INDEX(Gruppierungen!D:D,$A42),"")</f>
        <v/>
      </c>
      <c r="E42" s="87" t="str">
        <f>IFERROR(INDEX(Gruppierungen!F:F,$A42),"")</f>
        <v/>
      </c>
      <c r="F42" s="87" t="str">
        <f>IFERROR(INDEX(Gruppierungen!G:G,$A42),"")</f>
        <v/>
      </c>
      <c r="G42" s="78" t="str">
        <f t="shared" si="3"/>
        <v/>
      </c>
      <c r="H42" s="89" t="str">
        <f t="shared" si="11"/>
        <v/>
      </c>
      <c r="I42" s="90" t="str">
        <f t="shared" si="12"/>
        <v/>
      </c>
      <c r="J42" s="95"/>
      <c r="K42" s="96"/>
      <c r="L42" s="95"/>
      <c r="M42" s="96"/>
      <c r="N42" s="82">
        <f t="shared" si="4"/>
        <v>0</v>
      </c>
      <c r="O42" s="83">
        <f t="shared" si="5"/>
        <v>0</v>
      </c>
      <c r="P42" s="82">
        <f t="shared" si="6"/>
        <v>0</v>
      </c>
      <c r="Q42" s="83">
        <f t="shared" si="7"/>
        <v>0</v>
      </c>
      <c r="R42" s="84"/>
      <c r="S42" s="91" t="str">
        <f t="shared" si="8"/>
        <v/>
      </c>
      <c r="T42" s="92" t="str">
        <f t="shared" si="9"/>
        <v/>
      </c>
    </row>
    <row r="43" spans="1:20" ht="16.5" customHeight="1" x14ac:dyDescent="0.25">
      <c r="A43" s="53" t="str">
        <f t="shared" si="10"/>
        <v/>
      </c>
      <c r="C43" s="140" t="str">
        <f>IFERROR(INDEX(Gruppierungen!E:E,$A43),"")</f>
        <v/>
      </c>
      <c r="D43" s="88" t="str">
        <f>IFERROR(INDEX(Gruppierungen!D:D,$A43),"")</f>
        <v/>
      </c>
      <c r="E43" s="87" t="str">
        <f>IFERROR(INDEX(Gruppierungen!F:F,$A43),"")</f>
        <v/>
      </c>
      <c r="F43" s="87" t="str">
        <f>IFERROR(INDEX(Gruppierungen!G:G,$A43),"")</f>
        <v/>
      </c>
      <c r="G43" s="78" t="str">
        <f t="shared" si="3"/>
        <v/>
      </c>
      <c r="H43" s="89" t="str">
        <f t="shared" si="11"/>
        <v/>
      </c>
      <c r="I43" s="90" t="str">
        <f t="shared" si="12"/>
        <v/>
      </c>
      <c r="J43" s="95"/>
      <c r="K43" s="96"/>
      <c r="L43" s="95"/>
      <c r="M43" s="96"/>
      <c r="N43" s="82">
        <f t="shared" si="4"/>
        <v>0</v>
      </c>
      <c r="O43" s="83">
        <f t="shared" si="5"/>
        <v>0</v>
      </c>
      <c r="P43" s="82">
        <f t="shared" si="6"/>
        <v>0</v>
      </c>
      <c r="Q43" s="83">
        <f t="shared" si="7"/>
        <v>0</v>
      </c>
      <c r="R43" s="84"/>
      <c r="S43" s="91" t="str">
        <f t="shared" si="8"/>
        <v/>
      </c>
      <c r="T43" s="92" t="str">
        <f t="shared" si="9"/>
        <v/>
      </c>
    </row>
    <row r="44" spans="1:20" ht="16.5" customHeight="1" x14ac:dyDescent="0.25">
      <c r="A44" s="53" t="str">
        <f t="shared" si="10"/>
        <v/>
      </c>
      <c r="C44" s="140" t="str">
        <f>IFERROR(INDEX(Gruppierungen!E:E,$A44),"")</f>
        <v/>
      </c>
      <c r="D44" s="88" t="str">
        <f>IFERROR(INDEX(Gruppierungen!D:D,$A44),"")</f>
        <v/>
      </c>
      <c r="E44" s="87" t="str">
        <f>IFERROR(INDEX(Gruppierungen!F:F,$A44),"")</f>
        <v/>
      </c>
      <c r="F44" s="87" t="str">
        <f>IFERROR(INDEX(Gruppierungen!G:G,$A44),"")</f>
        <v/>
      </c>
      <c r="G44" s="78" t="str">
        <f t="shared" si="3"/>
        <v/>
      </c>
      <c r="H44" s="89" t="str">
        <f t="shared" si="11"/>
        <v/>
      </c>
      <c r="I44" s="90" t="str">
        <f t="shared" si="12"/>
        <v/>
      </c>
      <c r="J44" s="95"/>
      <c r="K44" s="96"/>
      <c r="L44" s="95"/>
      <c r="M44" s="96"/>
      <c r="N44" s="82">
        <f t="shared" si="4"/>
        <v>0</v>
      </c>
      <c r="O44" s="83">
        <f t="shared" si="5"/>
        <v>0</v>
      </c>
      <c r="P44" s="82">
        <f t="shared" si="6"/>
        <v>0</v>
      </c>
      <c r="Q44" s="83">
        <f t="shared" si="7"/>
        <v>0</v>
      </c>
      <c r="R44" s="84"/>
      <c r="S44" s="91" t="str">
        <f t="shared" si="8"/>
        <v/>
      </c>
      <c r="T44" s="92" t="str">
        <f t="shared" si="9"/>
        <v/>
      </c>
    </row>
    <row r="45" spans="1:20" ht="16.5" customHeight="1" x14ac:dyDescent="0.25">
      <c r="A45" s="53" t="str">
        <f t="shared" si="10"/>
        <v/>
      </c>
      <c r="C45" s="140" t="str">
        <f>IFERROR(INDEX(Gruppierungen!E:E,$A45),"")</f>
        <v/>
      </c>
      <c r="D45" s="88" t="str">
        <f>IFERROR(INDEX(Gruppierungen!D:D,$A45),"")</f>
        <v/>
      </c>
      <c r="E45" s="87" t="str">
        <f>IFERROR(INDEX(Gruppierungen!F:F,$A45),"")</f>
        <v/>
      </c>
      <c r="F45" s="87" t="str">
        <f>IFERROR(INDEX(Gruppierungen!G:G,$A45),"")</f>
        <v/>
      </c>
      <c r="G45" s="78" t="str">
        <f t="shared" si="3"/>
        <v/>
      </c>
      <c r="H45" s="89" t="str">
        <f t="shared" si="11"/>
        <v/>
      </c>
      <c r="I45" s="90" t="str">
        <f t="shared" si="12"/>
        <v/>
      </c>
      <c r="J45" s="95"/>
      <c r="K45" s="96"/>
      <c r="L45" s="95"/>
      <c r="M45" s="96"/>
      <c r="N45" s="82">
        <f t="shared" si="4"/>
        <v>0</v>
      </c>
      <c r="O45" s="83">
        <f t="shared" si="5"/>
        <v>0</v>
      </c>
      <c r="P45" s="82">
        <f t="shared" si="6"/>
        <v>0</v>
      </c>
      <c r="Q45" s="83">
        <f t="shared" si="7"/>
        <v>0</v>
      </c>
      <c r="R45" s="84"/>
      <c r="S45" s="91" t="str">
        <f t="shared" si="8"/>
        <v/>
      </c>
      <c r="T45" s="92" t="str">
        <f t="shared" si="9"/>
        <v/>
      </c>
    </row>
    <row r="46" spans="1:20" ht="16.5" customHeight="1" x14ac:dyDescent="0.25">
      <c r="A46" s="53" t="str">
        <f t="shared" si="10"/>
        <v/>
      </c>
      <c r="C46" s="140" t="str">
        <f>IFERROR(INDEX(Gruppierungen!E:E,$A46),"")</f>
        <v/>
      </c>
      <c r="D46" s="88" t="str">
        <f>IFERROR(INDEX(Gruppierungen!D:D,$A46),"")</f>
        <v/>
      </c>
      <c r="E46" s="87" t="str">
        <f>IFERROR(INDEX(Gruppierungen!F:F,$A46),"")</f>
        <v/>
      </c>
      <c r="F46" s="87" t="str">
        <f>IFERROR(INDEX(Gruppierungen!G:G,$A46),"")</f>
        <v/>
      </c>
      <c r="G46" s="78" t="str">
        <f t="shared" si="3"/>
        <v/>
      </c>
      <c r="H46" s="89" t="str">
        <f t="shared" si="11"/>
        <v/>
      </c>
      <c r="I46" s="90" t="str">
        <f t="shared" si="12"/>
        <v/>
      </c>
      <c r="J46" s="95"/>
      <c r="K46" s="96"/>
      <c r="L46" s="95"/>
      <c r="M46" s="96"/>
      <c r="N46" s="82">
        <f t="shared" si="4"/>
        <v>0</v>
      </c>
      <c r="O46" s="83">
        <f t="shared" si="5"/>
        <v>0</v>
      </c>
      <c r="P46" s="82">
        <f t="shared" si="6"/>
        <v>0</v>
      </c>
      <c r="Q46" s="83">
        <f t="shared" si="7"/>
        <v>0</v>
      </c>
      <c r="R46" s="84"/>
      <c r="S46" s="91" t="str">
        <f t="shared" si="8"/>
        <v/>
      </c>
      <c r="T46" s="92" t="str">
        <f t="shared" si="9"/>
        <v/>
      </c>
    </row>
    <row r="47" spans="1:20" ht="16.5" customHeight="1" x14ac:dyDescent="0.25">
      <c r="A47" s="53" t="str">
        <f t="shared" si="10"/>
        <v/>
      </c>
      <c r="C47" s="140" t="str">
        <f>IFERROR(INDEX(Gruppierungen!E:E,$A47),"")</f>
        <v/>
      </c>
      <c r="D47" s="88" t="str">
        <f>IFERROR(INDEX(Gruppierungen!D:D,$A47),"")</f>
        <v/>
      </c>
      <c r="E47" s="87" t="str">
        <f>IFERROR(INDEX(Gruppierungen!F:F,$A47),"")</f>
        <v/>
      </c>
      <c r="F47" s="87" t="str">
        <f>IFERROR(INDEX(Gruppierungen!G:G,$A47),"")</f>
        <v/>
      </c>
      <c r="G47" s="78" t="str">
        <f t="shared" si="3"/>
        <v/>
      </c>
      <c r="H47" s="89" t="str">
        <f t="shared" si="11"/>
        <v/>
      </c>
      <c r="I47" s="90" t="str">
        <f t="shared" si="12"/>
        <v/>
      </c>
      <c r="J47" s="95"/>
      <c r="K47" s="96"/>
      <c r="L47" s="95"/>
      <c r="M47" s="96"/>
      <c r="N47" s="82">
        <f t="shared" si="4"/>
        <v>0</v>
      </c>
      <c r="O47" s="83">
        <f t="shared" si="5"/>
        <v>0</v>
      </c>
      <c r="P47" s="82">
        <f t="shared" si="6"/>
        <v>0</v>
      </c>
      <c r="Q47" s="83">
        <f t="shared" si="7"/>
        <v>0</v>
      </c>
      <c r="R47" s="84"/>
      <c r="S47" s="91" t="str">
        <f t="shared" si="8"/>
        <v/>
      </c>
      <c r="T47" s="92" t="str">
        <f t="shared" si="9"/>
        <v/>
      </c>
    </row>
    <row r="48" spans="1:20" ht="16.5" customHeight="1" x14ac:dyDescent="0.25">
      <c r="A48" s="53" t="str">
        <f t="shared" si="10"/>
        <v/>
      </c>
      <c r="C48" s="140" t="str">
        <f>IFERROR(INDEX(Gruppierungen!E:E,$A48),"")</f>
        <v/>
      </c>
      <c r="D48" s="88" t="str">
        <f>IFERROR(INDEX(Gruppierungen!D:D,$A48),"")</f>
        <v/>
      </c>
      <c r="E48" s="87" t="str">
        <f>IFERROR(INDEX(Gruppierungen!F:F,$A48),"")</f>
        <v/>
      </c>
      <c r="F48" s="87" t="str">
        <f>IFERROR(INDEX(Gruppierungen!G:G,$A48),"")</f>
        <v/>
      </c>
      <c r="G48" s="78" t="str">
        <f t="shared" si="3"/>
        <v/>
      </c>
      <c r="H48" s="89" t="str">
        <f t="shared" si="11"/>
        <v/>
      </c>
      <c r="I48" s="90" t="str">
        <f t="shared" si="12"/>
        <v/>
      </c>
      <c r="J48" s="95"/>
      <c r="K48" s="96"/>
      <c r="L48" s="95"/>
      <c r="M48" s="96"/>
      <c r="N48" s="82">
        <f t="shared" si="4"/>
        <v>0</v>
      </c>
      <c r="O48" s="83">
        <f t="shared" si="5"/>
        <v>0</v>
      </c>
      <c r="P48" s="82">
        <f t="shared" si="6"/>
        <v>0</v>
      </c>
      <c r="Q48" s="83">
        <f t="shared" si="7"/>
        <v>0</v>
      </c>
      <c r="R48" s="84"/>
      <c r="S48" s="91" t="str">
        <f t="shared" si="8"/>
        <v/>
      </c>
      <c r="T48" s="92" t="str">
        <f t="shared" si="9"/>
        <v/>
      </c>
    </row>
    <row r="49" spans="1:20" ht="16.5" customHeight="1" x14ac:dyDescent="0.25">
      <c r="A49" s="53" t="str">
        <f t="shared" si="10"/>
        <v/>
      </c>
      <c r="C49" s="140" t="str">
        <f>IFERROR(INDEX(Gruppierungen!E:E,$A49),"")</f>
        <v/>
      </c>
      <c r="D49" s="88" t="str">
        <f>IFERROR(INDEX(Gruppierungen!D:D,$A49),"")</f>
        <v/>
      </c>
      <c r="E49" s="87" t="str">
        <f>IFERROR(INDEX(Gruppierungen!F:F,$A49),"")</f>
        <v/>
      </c>
      <c r="F49" s="87" t="str">
        <f>IFERROR(INDEX(Gruppierungen!G:G,$A49),"")</f>
        <v/>
      </c>
      <c r="G49" s="78" t="str">
        <f t="shared" si="3"/>
        <v/>
      </c>
      <c r="H49" s="89" t="str">
        <f t="shared" si="11"/>
        <v/>
      </c>
      <c r="I49" s="90" t="str">
        <f t="shared" si="12"/>
        <v/>
      </c>
      <c r="J49" s="95"/>
      <c r="K49" s="96"/>
      <c r="L49" s="95"/>
      <c r="M49" s="96"/>
      <c r="N49" s="82">
        <f t="shared" si="4"/>
        <v>0</v>
      </c>
      <c r="O49" s="83">
        <f t="shared" si="5"/>
        <v>0</v>
      </c>
      <c r="P49" s="82">
        <f t="shared" si="6"/>
        <v>0</v>
      </c>
      <c r="Q49" s="83">
        <f t="shared" si="7"/>
        <v>0</v>
      </c>
      <c r="R49" s="84"/>
      <c r="S49" s="91" t="str">
        <f t="shared" si="8"/>
        <v/>
      </c>
      <c r="T49" s="92" t="str">
        <f t="shared" si="9"/>
        <v/>
      </c>
    </row>
    <row r="50" spans="1:20" ht="16.5" customHeight="1" x14ac:dyDescent="0.25">
      <c r="A50" s="53" t="str">
        <f t="shared" si="10"/>
        <v/>
      </c>
      <c r="C50" s="140" t="str">
        <f>IFERROR(INDEX(Gruppierungen!E:E,$A50),"")</f>
        <v/>
      </c>
      <c r="D50" s="88" t="str">
        <f>IFERROR(INDEX(Gruppierungen!D:D,$A50),"")</f>
        <v/>
      </c>
      <c r="E50" s="87" t="str">
        <f>IFERROR(INDEX(Gruppierungen!F:F,$A50),"")</f>
        <v/>
      </c>
      <c r="F50" s="87" t="str">
        <f>IFERROR(INDEX(Gruppierungen!G:G,$A50),"")</f>
        <v/>
      </c>
      <c r="G50" s="78" t="str">
        <f t="shared" si="3"/>
        <v/>
      </c>
      <c r="H50" s="89" t="str">
        <f t="shared" si="11"/>
        <v/>
      </c>
      <c r="I50" s="90" t="str">
        <f t="shared" si="12"/>
        <v/>
      </c>
      <c r="J50" s="95"/>
      <c r="K50" s="96"/>
      <c r="L50" s="95"/>
      <c r="M50" s="96"/>
      <c r="N50" s="82">
        <f t="shared" si="4"/>
        <v>0</v>
      </c>
      <c r="O50" s="83">
        <f t="shared" si="5"/>
        <v>0</v>
      </c>
      <c r="P50" s="82">
        <f t="shared" si="6"/>
        <v>0</v>
      </c>
      <c r="Q50" s="83">
        <f t="shared" si="7"/>
        <v>0</v>
      </c>
      <c r="R50" s="84"/>
      <c r="S50" s="91" t="str">
        <f t="shared" si="8"/>
        <v/>
      </c>
      <c r="T50" s="92" t="str">
        <f t="shared" si="9"/>
        <v/>
      </c>
    </row>
    <row r="51" spans="1:20" ht="16.5" customHeight="1" x14ac:dyDescent="0.25">
      <c r="A51" s="53" t="str">
        <f t="shared" si="10"/>
        <v/>
      </c>
      <c r="C51" s="140" t="str">
        <f>IFERROR(INDEX(Gruppierungen!E:E,$A51),"")</f>
        <v/>
      </c>
      <c r="D51" s="88" t="str">
        <f>IFERROR(INDEX(Gruppierungen!D:D,$A51),"")</f>
        <v/>
      </c>
      <c r="E51" s="87" t="str">
        <f>IFERROR(INDEX(Gruppierungen!F:F,$A51),"")</f>
        <v/>
      </c>
      <c r="F51" s="87" t="str">
        <f>IFERROR(INDEX(Gruppierungen!G:G,$A51),"")</f>
        <v/>
      </c>
      <c r="G51" s="78" t="str">
        <f t="shared" si="3"/>
        <v/>
      </c>
      <c r="H51" s="89" t="str">
        <f t="shared" si="11"/>
        <v/>
      </c>
      <c r="I51" s="90" t="str">
        <f t="shared" si="12"/>
        <v/>
      </c>
      <c r="J51" s="95"/>
      <c r="K51" s="96"/>
      <c r="L51" s="95"/>
      <c r="M51" s="96"/>
      <c r="N51" s="82">
        <f t="shared" si="4"/>
        <v>0</v>
      </c>
      <c r="O51" s="83">
        <f t="shared" si="5"/>
        <v>0</v>
      </c>
      <c r="P51" s="82">
        <f t="shared" si="6"/>
        <v>0</v>
      </c>
      <c r="Q51" s="83">
        <f t="shared" si="7"/>
        <v>0</v>
      </c>
      <c r="R51" s="84"/>
      <c r="S51" s="91" t="str">
        <f t="shared" si="8"/>
        <v/>
      </c>
      <c r="T51" s="92" t="str">
        <f t="shared" si="9"/>
        <v/>
      </c>
    </row>
    <row r="52" spans="1:20" ht="16.5" customHeight="1" x14ac:dyDescent="0.25">
      <c r="A52" s="53" t="str">
        <f t="shared" si="10"/>
        <v/>
      </c>
      <c r="C52" s="140" t="str">
        <f>IFERROR(INDEX(Gruppierungen!E:E,$A52),"")</f>
        <v/>
      </c>
      <c r="D52" s="88" t="str">
        <f>IFERROR(INDEX(Gruppierungen!D:D,$A52),"")</f>
        <v/>
      </c>
      <c r="E52" s="87" t="str">
        <f>IFERROR(INDEX(Gruppierungen!F:F,$A52),"")</f>
        <v/>
      </c>
      <c r="F52" s="87" t="str">
        <f>IFERROR(INDEX(Gruppierungen!G:G,$A52),"")</f>
        <v/>
      </c>
      <c r="G52" s="78" t="str">
        <f t="shared" si="3"/>
        <v/>
      </c>
      <c r="H52" s="89" t="str">
        <f t="shared" si="11"/>
        <v/>
      </c>
      <c r="I52" s="90" t="str">
        <f t="shared" si="12"/>
        <v/>
      </c>
      <c r="J52" s="95"/>
      <c r="K52" s="96"/>
      <c r="L52" s="95"/>
      <c r="M52" s="96"/>
      <c r="N52" s="82">
        <f t="shared" si="4"/>
        <v>0</v>
      </c>
      <c r="O52" s="83">
        <f t="shared" si="5"/>
        <v>0</v>
      </c>
      <c r="P52" s="82">
        <f t="shared" si="6"/>
        <v>0</v>
      </c>
      <c r="Q52" s="83">
        <f t="shared" si="7"/>
        <v>0</v>
      </c>
      <c r="R52" s="84"/>
      <c r="S52" s="91" t="str">
        <f t="shared" si="8"/>
        <v/>
      </c>
      <c r="T52" s="92" t="str">
        <f t="shared" si="9"/>
        <v/>
      </c>
    </row>
    <row r="53" spans="1:20" ht="16.5" customHeight="1" x14ac:dyDescent="0.25">
      <c r="A53" s="53" t="str">
        <f t="shared" si="10"/>
        <v/>
      </c>
      <c r="C53" s="140" t="str">
        <f>IFERROR(INDEX(Gruppierungen!E:E,$A53),"")</f>
        <v/>
      </c>
      <c r="D53" s="88" t="str">
        <f>IFERROR(INDEX(Gruppierungen!D:D,$A53),"")</f>
        <v/>
      </c>
      <c r="E53" s="87" t="str">
        <f>IFERROR(INDEX(Gruppierungen!F:F,$A53),"")</f>
        <v/>
      </c>
      <c r="F53" s="87" t="str">
        <f>IFERROR(INDEX(Gruppierungen!G:G,$A53),"")</f>
        <v/>
      </c>
      <c r="G53" s="78" t="str">
        <f t="shared" si="3"/>
        <v/>
      </c>
      <c r="H53" s="89" t="str">
        <f t="shared" si="11"/>
        <v/>
      </c>
      <c r="I53" s="90" t="str">
        <f t="shared" si="12"/>
        <v/>
      </c>
      <c r="J53" s="95"/>
      <c r="K53" s="96"/>
      <c r="L53" s="95"/>
      <c r="M53" s="96"/>
      <c r="N53" s="82">
        <f t="shared" si="4"/>
        <v>0</v>
      </c>
      <c r="O53" s="83">
        <f t="shared" si="5"/>
        <v>0</v>
      </c>
      <c r="P53" s="82">
        <f t="shared" si="6"/>
        <v>0</v>
      </c>
      <c r="Q53" s="83">
        <f t="shared" si="7"/>
        <v>0</v>
      </c>
      <c r="R53" s="84"/>
      <c r="S53" s="91" t="str">
        <f t="shared" si="8"/>
        <v/>
      </c>
      <c r="T53" s="92" t="str">
        <f t="shared" si="9"/>
        <v/>
      </c>
    </row>
    <row r="54" spans="1:20" ht="16.5" customHeight="1" x14ac:dyDescent="0.25">
      <c r="A54" s="53" t="str">
        <f t="shared" si="10"/>
        <v/>
      </c>
      <c r="C54" s="140" t="str">
        <f>IFERROR(INDEX(Gruppierungen!E:E,$A54),"")</f>
        <v/>
      </c>
      <c r="D54" s="88" t="str">
        <f>IFERROR(INDEX(Gruppierungen!D:D,$A54),"")</f>
        <v/>
      </c>
      <c r="E54" s="87" t="str">
        <f>IFERROR(INDEX(Gruppierungen!F:F,$A54),"")</f>
        <v/>
      </c>
      <c r="F54" s="87" t="str">
        <f>IFERROR(INDEX(Gruppierungen!G:G,$A54),"")</f>
        <v/>
      </c>
      <c r="G54" s="78" t="str">
        <f t="shared" si="3"/>
        <v/>
      </c>
      <c r="H54" s="89" t="str">
        <f t="shared" si="11"/>
        <v/>
      </c>
      <c r="I54" s="90" t="str">
        <f t="shared" si="12"/>
        <v/>
      </c>
      <c r="J54" s="95"/>
      <c r="K54" s="96"/>
      <c r="L54" s="95"/>
      <c r="M54" s="96"/>
      <c r="N54" s="82">
        <f t="shared" si="4"/>
        <v>0</v>
      </c>
      <c r="O54" s="83">
        <f t="shared" si="5"/>
        <v>0</v>
      </c>
      <c r="P54" s="82">
        <f t="shared" si="6"/>
        <v>0</v>
      </c>
      <c r="Q54" s="83">
        <f t="shared" si="7"/>
        <v>0</v>
      </c>
      <c r="R54" s="84"/>
      <c r="S54" s="91" t="str">
        <f t="shared" si="8"/>
        <v/>
      </c>
      <c r="T54" s="92" t="str">
        <f t="shared" si="9"/>
        <v/>
      </c>
    </row>
    <row r="55" spans="1:20" ht="16.5" customHeight="1" x14ac:dyDescent="0.25">
      <c r="A55" s="53" t="str">
        <f t="shared" si="10"/>
        <v/>
      </c>
      <c r="C55" s="140" t="str">
        <f>IFERROR(INDEX(Gruppierungen!E:E,$A55),"")</f>
        <v/>
      </c>
      <c r="D55" s="88" t="str">
        <f>IFERROR(INDEX(Gruppierungen!D:D,$A55),"")</f>
        <v/>
      </c>
      <c r="E55" s="87" t="str">
        <f>IFERROR(INDEX(Gruppierungen!F:F,$A55),"")</f>
        <v/>
      </c>
      <c r="F55" s="87" t="str">
        <f>IFERROR(INDEX(Gruppierungen!G:G,$A55),"")</f>
        <v/>
      </c>
      <c r="G55" s="78" t="str">
        <f t="shared" si="3"/>
        <v/>
      </c>
      <c r="H55" s="89" t="str">
        <f t="shared" si="11"/>
        <v/>
      </c>
      <c r="I55" s="90" t="str">
        <f t="shared" si="12"/>
        <v/>
      </c>
      <c r="J55" s="95"/>
      <c r="K55" s="96"/>
      <c r="L55" s="95"/>
      <c r="M55" s="96"/>
      <c r="N55" s="82">
        <f t="shared" si="4"/>
        <v>0</v>
      </c>
      <c r="O55" s="83">
        <f t="shared" si="5"/>
        <v>0</v>
      </c>
      <c r="P55" s="82">
        <f t="shared" si="6"/>
        <v>0</v>
      </c>
      <c r="Q55" s="83">
        <f t="shared" si="7"/>
        <v>0</v>
      </c>
      <c r="R55" s="84"/>
      <c r="S55" s="91" t="str">
        <f t="shared" si="8"/>
        <v/>
      </c>
      <c r="T55" s="92" t="str">
        <f t="shared" si="9"/>
        <v/>
      </c>
    </row>
    <row r="56" spans="1:20" ht="16.5" customHeight="1" x14ac:dyDescent="0.25">
      <c r="A56" s="53" t="str">
        <f t="shared" si="10"/>
        <v/>
      </c>
      <c r="C56" s="140" t="str">
        <f>IFERROR(INDEX(Gruppierungen!E:E,$A56),"")</f>
        <v/>
      </c>
      <c r="D56" s="88" t="str">
        <f>IFERROR(INDEX(Gruppierungen!D:D,$A56),"")</f>
        <v/>
      </c>
      <c r="E56" s="87" t="str">
        <f>IFERROR(INDEX(Gruppierungen!F:F,$A56),"")</f>
        <v/>
      </c>
      <c r="F56" s="87" t="str">
        <f>IFERROR(INDEX(Gruppierungen!G:G,$A56),"")</f>
        <v/>
      </c>
      <c r="G56" s="78" t="str">
        <f t="shared" si="3"/>
        <v/>
      </c>
      <c r="H56" s="89" t="str">
        <f t="shared" si="11"/>
        <v/>
      </c>
      <c r="I56" s="90" t="str">
        <f t="shared" si="12"/>
        <v/>
      </c>
      <c r="J56" s="95"/>
      <c r="K56" s="96"/>
      <c r="L56" s="95"/>
      <c r="M56" s="96"/>
      <c r="N56" s="82">
        <f t="shared" si="4"/>
        <v>0</v>
      </c>
      <c r="O56" s="83">
        <f t="shared" si="5"/>
        <v>0</v>
      </c>
      <c r="P56" s="82">
        <f t="shared" si="6"/>
        <v>0</v>
      </c>
      <c r="Q56" s="83">
        <f t="shared" si="7"/>
        <v>0</v>
      </c>
      <c r="R56" s="84"/>
      <c r="S56" s="91" t="str">
        <f t="shared" si="8"/>
        <v/>
      </c>
      <c r="T56" s="92" t="str">
        <f t="shared" si="9"/>
        <v/>
      </c>
    </row>
    <row r="57" spans="1:20" ht="16.5" customHeight="1" x14ac:dyDescent="0.25">
      <c r="A57" s="53" t="str">
        <f t="shared" si="10"/>
        <v/>
      </c>
      <c r="C57" s="140" t="str">
        <f>IFERROR(INDEX(Gruppierungen!E:E,$A57),"")</f>
        <v/>
      </c>
      <c r="D57" s="88" t="str">
        <f>IFERROR(INDEX(Gruppierungen!D:D,$A57),"")</f>
        <v/>
      </c>
      <c r="E57" s="87" t="str">
        <f>IFERROR(INDEX(Gruppierungen!F:F,$A57),"")</f>
        <v/>
      </c>
      <c r="F57" s="87" t="str">
        <f>IFERROR(INDEX(Gruppierungen!G:G,$A57),"")</f>
        <v/>
      </c>
      <c r="G57" s="78" t="str">
        <f t="shared" si="3"/>
        <v/>
      </c>
      <c r="H57" s="89" t="str">
        <f t="shared" si="11"/>
        <v/>
      </c>
      <c r="I57" s="90" t="str">
        <f t="shared" si="12"/>
        <v/>
      </c>
      <c r="J57" s="95"/>
      <c r="K57" s="96"/>
      <c r="L57" s="95"/>
      <c r="M57" s="96"/>
      <c r="N57" s="82">
        <f t="shared" si="4"/>
        <v>0</v>
      </c>
      <c r="O57" s="83">
        <f t="shared" si="5"/>
        <v>0</v>
      </c>
      <c r="P57" s="82">
        <f t="shared" si="6"/>
        <v>0</v>
      </c>
      <c r="Q57" s="83">
        <f t="shared" si="7"/>
        <v>0</v>
      </c>
      <c r="R57" s="84"/>
      <c r="S57" s="91" t="str">
        <f t="shared" si="8"/>
        <v/>
      </c>
      <c r="T57" s="92" t="str">
        <f t="shared" si="9"/>
        <v/>
      </c>
    </row>
    <row r="58" spans="1:20" ht="16.5" customHeight="1" x14ac:dyDescent="0.25">
      <c r="A58" s="53" t="str">
        <f t="shared" si="10"/>
        <v/>
      </c>
      <c r="C58" s="140" t="str">
        <f>IFERROR(INDEX(Gruppierungen!E:E,$A58),"")</f>
        <v/>
      </c>
      <c r="D58" s="88" t="str">
        <f>IFERROR(INDEX(Gruppierungen!D:D,$A58),"")</f>
        <v/>
      </c>
      <c r="E58" s="87" t="str">
        <f>IFERROR(INDEX(Gruppierungen!F:F,$A58),"")</f>
        <v/>
      </c>
      <c r="F58" s="87" t="str">
        <f>IFERROR(INDEX(Gruppierungen!G:G,$A58),"")</f>
        <v/>
      </c>
      <c r="G58" s="78" t="str">
        <f t="shared" si="3"/>
        <v/>
      </c>
      <c r="H58" s="89" t="str">
        <f t="shared" si="11"/>
        <v/>
      </c>
      <c r="I58" s="90" t="str">
        <f t="shared" si="12"/>
        <v/>
      </c>
      <c r="J58" s="95"/>
      <c r="K58" s="96"/>
      <c r="L58" s="95"/>
      <c r="M58" s="96"/>
      <c r="N58" s="82">
        <f t="shared" si="4"/>
        <v>0</v>
      </c>
      <c r="O58" s="83">
        <f t="shared" si="5"/>
        <v>0</v>
      </c>
      <c r="P58" s="82">
        <f t="shared" si="6"/>
        <v>0</v>
      </c>
      <c r="Q58" s="83">
        <f t="shared" si="7"/>
        <v>0</v>
      </c>
      <c r="R58" s="84"/>
      <c r="S58" s="91" t="str">
        <f t="shared" si="8"/>
        <v/>
      </c>
      <c r="T58" s="92" t="str">
        <f t="shared" si="9"/>
        <v/>
      </c>
    </row>
    <row r="59" spans="1:20" ht="16.5" customHeight="1" x14ac:dyDescent="0.25">
      <c r="A59" s="53" t="str">
        <f t="shared" si="10"/>
        <v/>
      </c>
      <c r="C59" s="140" t="str">
        <f>IFERROR(INDEX(Gruppierungen!E:E,$A59),"")</f>
        <v/>
      </c>
      <c r="D59" s="88" t="str">
        <f>IFERROR(INDEX(Gruppierungen!D:D,$A59),"")</f>
        <v/>
      </c>
      <c r="E59" s="87" t="str">
        <f>IFERROR(INDEX(Gruppierungen!F:F,$A59),"")</f>
        <v/>
      </c>
      <c r="F59" s="87" t="str">
        <f>IFERROR(INDEX(Gruppierungen!G:G,$A59),"")</f>
        <v/>
      </c>
      <c r="G59" s="78" t="str">
        <f t="shared" si="3"/>
        <v/>
      </c>
      <c r="H59" s="89" t="str">
        <f t="shared" si="11"/>
        <v/>
      </c>
      <c r="I59" s="90" t="str">
        <f t="shared" si="12"/>
        <v/>
      </c>
      <c r="J59" s="95"/>
      <c r="K59" s="96"/>
      <c r="L59" s="95"/>
      <c r="M59" s="96"/>
      <c r="N59" s="82">
        <f t="shared" si="4"/>
        <v>0</v>
      </c>
      <c r="O59" s="83">
        <f t="shared" si="5"/>
        <v>0</v>
      </c>
      <c r="P59" s="82">
        <f t="shared" si="6"/>
        <v>0</v>
      </c>
      <c r="Q59" s="83">
        <f t="shared" si="7"/>
        <v>0</v>
      </c>
      <c r="R59" s="84"/>
      <c r="S59" s="91" t="str">
        <f t="shared" si="8"/>
        <v/>
      </c>
      <c r="T59" s="92" t="str">
        <f t="shared" si="9"/>
        <v/>
      </c>
    </row>
    <row r="60" spans="1:20" ht="16.5" customHeight="1" x14ac:dyDescent="0.25">
      <c r="A60" s="53" t="str">
        <f t="shared" si="10"/>
        <v/>
      </c>
      <c r="C60" s="140" t="str">
        <f>IFERROR(INDEX(Gruppierungen!E:E,$A60),"")</f>
        <v/>
      </c>
      <c r="D60" s="88" t="str">
        <f>IFERROR(INDEX(Gruppierungen!D:D,$A60),"")</f>
        <v/>
      </c>
      <c r="E60" s="87" t="str">
        <f>IFERROR(INDEX(Gruppierungen!F:F,$A60),"")</f>
        <v/>
      </c>
      <c r="F60" s="87" t="str">
        <f>IFERROR(INDEX(Gruppierungen!G:G,$A60),"")</f>
        <v/>
      </c>
      <c r="G60" s="78" t="str">
        <f t="shared" si="3"/>
        <v/>
      </c>
      <c r="H60" s="89" t="str">
        <f t="shared" si="11"/>
        <v/>
      </c>
      <c r="I60" s="90" t="str">
        <f t="shared" si="12"/>
        <v/>
      </c>
      <c r="J60" s="95"/>
      <c r="K60" s="96"/>
      <c r="L60" s="95"/>
      <c r="M60" s="96"/>
      <c r="N60" s="82">
        <f t="shared" si="4"/>
        <v>0</v>
      </c>
      <c r="O60" s="83">
        <f t="shared" si="5"/>
        <v>0</v>
      </c>
      <c r="P60" s="82">
        <f t="shared" si="6"/>
        <v>0</v>
      </c>
      <c r="Q60" s="83">
        <f t="shared" si="7"/>
        <v>0</v>
      </c>
      <c r="R60" s="84"/>
      <c r="S60" s="91" t="str">
        <f t="shared" si="8"/>
        <v/>
      </c>
      <c r="T60" s="92" t="str">
        <f t="shared" si="9"/>
        <v/>
      </c>
    </row>
    <row r="61" spans="1:20" ht="16.5" customHeight="1" x14ac:dyDescent="0.25">
      <c r="A61" s="53" t="str">
        <f t="shared" si="10"/>
        <v/>
      </c>
      <c r="C61" s="140" t="str">
        <f>IFERROR(INDEX(Gruppierungen!E:E,$A61),"")</f>
        <v/>
      </c>
      <c r="D61" s="88" t="str">
        <f>IFERROR(INDEX(Gruppierungen!D:D,$A61),"")</f>
        <v/>
      </c>
      <c r="E61" s="87" t="str">
        <f>IFERROR(INDEX(Gruppierungen!F:F,$A61),"")</f>
        <v/>
      </c>
      <c r="F61" s="87" t="str">
        <f>IFERROR(INDEX(Gruppierungen!G:G,$A61),"")</f>
        <v/>
      </c>
      <c r="G61" s="78" t="str">
        <f t="shared" si="3"/>
        <v/>
      </c>
      <c r="H61" s="89" t="str">
        <f t="shared" si="11"/>
        <v/>
      </c>
      <c r="I61" s="90" t="str">
        <f t="shared" si="12"/>
        <v/>
      </c>
      <c r="J61" s="95"/>
      <c r="K61" s="96"/>
      <c r="L61" s="95"/>
      <c r="M61" s="96"/>
      <c r="N61" s="82">
        <f t="shared" si="4"/>
        <v>0</v>
      </c>
      <c r="O61" s="83">
        <f t="shared" si="5"/>
        <v>0</v>
      </c>
      <c r="P61" s="82">
        <f t="shared" si="6"/>
        <v>0</v>
      </c>
      <c r="Q61" s="83">
        <f t="shared" si="7"/>
        <v>0</v>
      </c>
      <c r="R61" s="84"/>
      <c r="S61" s="91" t="str">
        <f t="shared" si="8"/>
        <v/>
      </c>
      <c r="T61" s="92" t="str">
        <f t="shared" si="9"/>
        <v/>
      </c>
    </row>
    <row r="62" spans="1:20" ht="16.5" customHeight="1" x14ac:dyDescent="0.25">
      <c r="A62" s="53" t="str">
        <f t="shared" si="10"/>
        <v/>
      </c>
      <c r="C62" s="140" t="str">
        <f>IFERROR(INDEX(Gruppierungen!E:E,$A62),"")</f>
        <v/>
      </c>
      <c r="D62" s="88" t="str">
        <f>IFERROR(INDEX(Gruppierungen!D:D,$A62),"")</f>
        <v/>
      </c>
      <c r="E62" s="87" t="str">
        <f>IFERROR(INDEX(Gruppierungen!F:F,$A62),"")</f>
        <v/>
      </c>
      <c r="F62" s="87" t="str">
        <f>IFERROR(INDEX(Gruppierungen!G:G,$A62),"")</f>
        <v/>
      </c>
      <c r="G62" s="78" t="str">
        <f t="shared" si="3"/>
        <v/>
      </c>
      <c r="H62" s="89" t="str">
        <f t="shared" si="11"/>
        <v/>
      </c>
      <c r="I62" s="90" t="str">
        <f t="shared" si="12"/>
        <v/>
      </c>
      <c r="J62" s="95"/>
      <c r="K62" s="96"/>
      <c r="L62" s="95"/>
      <c r="M62" s="96"/>
      <c r="N62" s="82">
        <f t="shared" si="4"/>
        <v>0</v>
      </c>
      <c r="O62" s="83">
        <f t="shared" si="5"/>
        <v>0</v>
      </c>
      <c r="P62" s="82">
        <f t="shared" si="6"/>
        <v>0</v>
      </c>
      <c r="Q62" s="83">
        <f t="shared" si="7"/>
        <v>0</v>
      </c>
      <c r="R62" s="84"/>
      <c r="S62" s="91" t="str">
        <f t="shared" si="8"/>
        <v/>
      </c>
      <c r="T62" s="92" t="str">
        <f t="shared" si="9"/>
        <v/>
      </c>
    </row>
    <row r="63" spans="1:20" ht="16.5" customHeight="1" x14ac:dyDescent="0.25">
      <c r="A63" s="53" t="str">
        <f t="shared" si="10"/>
        <v/>
      </c>
      <c r="C63" s="140" t="str">
        <f>IFERROR(INDEX(Gruppierungen!E:E,$A63),"")</f>
        <v/>
      </c>
      <c r="D63" s="88" t="str">
        <f>IFERROR(INDEX(Gruppierungen!D:D,$A63),"")</f>
        <v/>
      </c>
      <c r="E63" s="87" t="str">
        <f>IFERROR(INDEX(Gruppierungen!F:F,$A63),"")</f>
        <v/>
      </c>
      <c r="F63" s="87" t="str">
        <f>IFERROR(INDEX(Gruppierungen!G:G,$A63),"")</f>
        <v/>
      </c>
      <c r="G63" s="78" t="str">
        <f t="shared" si="3"/>
        <v/>
      </c>
      <c r="H63" s="89" t="str">
        <f t="shared" si="11"/>
        <v/>
      </c>
      <c r="I63" s="90" t="str">
        <f t="shared" si="12"/>
        <v/>
      </c>
      <c r="J63" s="95"/>
      <c r="K63" s="96"/>
      <c r="L63" s="95"/>
      <c r="M63" s="96"/>
      <c r="N63" s="82">
        <f t="shared" si="4"/>
        <v>0</v>
      </c>
      <c r="O63" s="83">
        <f t="shared" si="5"/>
        <v>0</v>
      </c>
      <c r="P63" s="82">
        <f t="shared" si="6"/>
        <v>0</v>
      </c>
      <c r="Q63" s="83">
        <f t="shared" si="7"/>
        <v>0</v>
      </c>
      <c r="R63" s="84"/>
      <c r="S63" s="91" t="str">
        <f t="shared" si="8"/>
        <v/>
      </c>
      <c r="T63" s="92" t="str">
        <f t="shared" si="9"/>
        <v/>
      </c>
    </row>
    <row r="64" spans="1:20" ht="16.5" customHeight="1" x14ac:dyDescent="0.25">
      <c r="A64" s="53" t="str">
        <f t="shared" si="10"/>
        <v/>
      </c>
      <c r="C64" s="140" t="str">
        <f>IFERROR(INDEX(Gruppierungen!E:E,$A64),"")</f>
        <v/>
      </c>
      <c r="D64" s="88" t="str">
        <f>IFERROR(INDEX(Gruppierungen!D:D,$A64),"")</f>
        <v/>
      </c>
      <c r="E64" s="87" t="str">
        <f>IFERROR(INDEX(Gruppierungen!F:F,$A64),"")</f>
        <v/>
      </c>
      <c r="F64" s="87" t="str">
        <f>IFERROR(INDEX(Gruppierungen!G:G,$A64),"")</f>
        <v/>
      </c>
      <c r="G64" s="78" t="str">
        <f t="shared" si="3"/>
        <v/>
      </c>
      <c r="H64" s="89" t="str">
        <f t="shared" si="11"/>
        <v/>
      </c>
      <c r="I64" s="90" t="str">
        <f t="shared" si="12"/>
        <v/>
      </c>
      <c r="J64" s="95"/>
      <c r="K64" s="96"/>
      <c r="L64" s="95"/>
      <c r="M64" s="96"/>
      <c r="N64" s="82">
        <f t="shared" si="4"/>
        <v>0</v>
      </c>
      <c r="O64" s="83">
        <f t="shared" si="5"/>
        <v>0</v>
      </c>
      <c r="P64" s="82">
        <f t="shared" si="6"/>
        <v>0</v>
      </c>
      <c r="Q64" s="83">
        <f t="shared" si="7"/>
        <v>0</v>
      </c>
      <c r="R64" s="84"/>
      <c r="S64" s="91" t="str">
        <f t="shared" si="8"/>
        <v/>
      </c>
      <c r="T64" s="92" t="str">
        <f t="shared" si="9"/>
        <v/>
      </c>
    </row>
    <row r="65" spans="1:20" ht="16.5" customHeight="1" x14ac:dyDescent="0.25">
      <c r="A65" s="53" t="str">
        <f t="shared" si="10"/>
        <v/>
      </c>
      <c r="C65" s="140" t="str">
        <f>IFERROR(INDEX(Gruppierungen!E:E,$A65),"")</f>
        <v/>
      </c>
      <c r="D65" s="88" t="str">
        <f>IFERROR(INDEX(Gruppierungen!D:D,$A65),"")</f>
        <v/>
      </c>
      <c r="E65" s="87" t="str">
        <f>IFERROR(INDEX(Gruppierungen!F:F,$A65),"")</f>
        <v/>
      </c>
      <c r="F65" s="87" t="str">
        <f>IFERROR(INDEX(Gruppierungen!G:G,$A65),"")</f>
        <v/>
      </c>
      <c r="G65" s="78" t="str">
        <f t="shared" si="3"/>
        <v/>
      </c>
      <c r="H65" s="89" t="str">
        <f t="shared" si="11"/>
        <v/>
      </c>
      <c r="I65" s="90" t="str">
        <f t="shared" si="12"/>
        <v/>
      </c>
      <c r="J65" s="95"/>
      <c r="K65" s="96"/>
      <c r="L65" s="95"/>
      <c r="M65" s="96"/>
      <c r="N65" s="82">
        <f t="shared" si="4"/>
        <v>0</v>
      </c>
      <c r="O65" s="83">
        <f t="shared" si="5"/>
        <v>0</v>
      </c>
      <c r="P65" s="82">
        <f t="shared" si="6"/>
        <v>0</v>
      </c>
      <c r="Q65" s="83">
        <f t="shared" si="7"/>
        <v>0</v>
      </c>
      <c r="R65" s="84"/>
      <c r="S65" s="91" t="str">
        <f t="shared" si="8"/>
        <v/>
      </c>
      <c r="T65" s="92" t="str">
        <f t="shared" si="9"/>
        <v/>
      </c>
    </row>
    <row r="66" spans="1:20" ht="16.5" customHeight="1" x14ac:dyDescent="0.25">
      <c r="A66" s="53" t="str">
        <f t="shared" si="10"/>
        <v/>
      </c>
      <c r="C66" s="140" t="str">
        <f>IFERROR(INDEX(Gruppierungen!E:E,$A66),"")</f>
        <v/>
      </c>
      <c r="D66" s="88" t="str">
        <f>IFERROR(INDEX(Gruppierungen!D:D,$A66),"")</f>
        <v/>
      </c>
      <c r="E66" s="87" t="str">
        <f>IFERROR(INDEX(Gruppierungen!F:F,$A66),"")</f>
        <v/>
      </c>
      <c r="F66" s="87" t="str">
        <f>IFERROR(INDEX(Gruppierungen!G:G,$A66),"")</f>
        <v/>
      </c>
      <c r="G66" s="78" t="str">
        <f t="shared" si="3"/>
        <v/>
      </c>
      <c r="H66" s="89" t="str">
        <f t="shared" si="11"/>
        <v/>
      </c>
      <c r="I66" s="90" t="str">
        <f t="shared" si="12"/>
        <v/>
      </c>
      <c r="J66" s="95"/>
      <c r="K66" s="96"/>
      <c r="L66" s="95"/>
      <c r="M66" s="96"/>
      <c r="N66" s="82">
        <f t="shared" si="4"/>
        <v>0</v>
      </c>
      <c r="O66" s="83">
        <f t="shared" si="5"/>
        <v>0</v>
      </c>
      <c r="P66" s="82">
        <f t="shared" si="6"/>
        <v>0</v>
      </c>
      <c r="Q66" s="83">
        <f t="shared" si="7"/>
        <v>0</v>
      </c>
      <c r="R66" s="84"/>
      <c r="S66" s="91" t="str">
        <f t="shared" si="8"/>
        <v/>
      </c>
      <c r="T66" s="92" t="str">
        <f t="shared" si="9"/>
        <v/>
      </c>
    </row>
    <row r="67" spans="1:20" ht="16.5" customHeight="1" x14ac:dyDescent="0.25">
      <c r="A67" s="53" t="str">
        <f t="shared" si="10"/>
        <v/>
      </c>
      <c r="C67" s="140" t="str">
        <f>IFERROR(INDEX(Gruppierungen!E:E,$A67),"")</f>
        <v/>
      </c>
      <c r="D67" s="88" t="str">
        <f>IFERROR(INDEX(Gruppierungen!D:D,$A67),"")</f>
        <v/>
      </c>
      <c r="E67" s="87" t="str">
        <f>IFERROR(INDEX(Gruppierungen!F:F,$A67),"")</f>
        <v/>
      </c>
      <c r="F67" s="87" t="str">
        <f>IFERROR(INDEX(Gruppierungen!G:G,$A67),"")</f>
        <v/>
      </c>
      <c r="G67" s="78" t="str">
        <f t="shared" si="3"/>
        <v/>
      </c>
      <c r="H67" s="89" t="str">
        <f t="shared" si="11"/>
        <v/>
      </c>
      <c r="I67" s="90" t="str">
        <f t="shared" si="12"/>
        <v/>
      </c>
      <c r="J67" s="95"/>
      <c r="K67" s="96"/>
      <c r="L67" s="95"/>
      <c r="M67" s="96"/>
      <c r="N67" s="82">
        <f t="shared" si="4"/>
        <v>0</v>
      </c>
      <c r="O67" s="83">
        <f t="shared" si="5"/>
        <v>0</v>
      </c>
      <c r="P67" s="82">
        <f t="shared" si="6"/>
        <v>0</v>
      </c>
      <c r="Q67" s="83">
        <f t="shared" si="7"/>
        <v>0</v>
      </c>
      <c r="R67" s="84"/>
      <c r="S67" s="91" t="str">
        <f t="shared" si="8"/>
        <v/>
      </c>
      <c r="T67" s="92" t="str">
        <f t="shared" si="9"/>
        <v/>
      </c>
    </row>
    <row r="68" spans="1:20" ht="16.5" customHeight="1" x14ac:dyDescent="0.25">
      <c r="A68" s="53" t="str">
        <f t="shared" si="10"/>
        <v/>
      </c>
      <c r="C68" s="140" t="str">
        <f>IFERROR(INDEX(Gruppierungen!E:E,$A68),"")</f>
        <v/>
      </c>
      <c r="D68" s="88" t="str">
        <f>IFERROR(INDEX(Gruppierungen!D:D,$A68),"")</f>
        <v/>
      </c>
      <c r="E68" s="87" t="str">
        <f>IFERROR(INDEX(Gruppierungen!F:F,$A68),"")</f>
        <v/>
      </c>
      <c r="F68" s="87" t="str">
        <f>IFERROR(INDEX(Gruppierungen!G:G,$A68),"")</f>
        <v/>
      </c>
      <c r="G68" s="78" t="str">
        <f t="shared" si="3"/>
        <v/>
      </c>
      <c r="H68" s="89" t="str">
        <f t="shared" si="11"/>
        <v/>
      </c>
      <c r="I68" s="90" t="str">
        <f t="shared" si="12"/>
        <v/>
      </c>
      <c r="J68" s="95"/>
      <c r="K68" s="96"/>
      <c r="L68" s="95"/>
      <c r="M68" s="96"/>
      <c r="N68" s="82">
        <f t="shared" si="4"/>
        <v>0</v>
      </c>
      <c r="O68" s="83">
        <f t="shared" si="5"/>
        <v>0</v>
      </c>
      <c r="P68" s="82">
        <f t="shared" si="6"/>
        <v>0</v>
      </c>
      <c r="Q68" s="83">
        <f t="shared" si="7"/>
        <v>0</v>
      </c>
      <c r="R68" s="84"/>
      <c r="S68" s="91" t="str">
        <f t="shared" si="8"/>
        <v/>
      </c>
      <c r="T68" s="92" t="str">
        <f t="shared" si="9"/>
        <v/>
      </c>
    </row>
    <row r="69" spans="1:20" ht="16.5" customHeight="1" x14ac:dyDescent="0.25">
      <c r="A69" s="53" t="str">
        <f t="shared" si="10"/>
        <v/>
      </c>
      <c r="C69" s="140" t="str">
        <f>IFERROR(INDEX(Gruppierungen!E:E,$A69),"")</f>
        <v/>
      </c>
      <c r="D69" s="88" t="str">
        <f>IFERROR(INDEX(Gruppierungen!D:D,$A69),"")</f>
        <v/>
      </c>
      <c r="E69" s="87" t="str">
        <f>IFERROR(INDEX(Gruppierungen!F:F,$A69),"")</f>
        <v/>
      </c>
      <c r="F69" s="87" t="str">
        <f>IFERROR(INDEX(Gruppierungen!G:G,$A69),"")</f>
        <v/>
      </c>
      <c r="G69" s="78" t="str">
        <f t="shared" si="3"/>
        <v/>
      </c>
      <c r="H69" s="89" t="str">
        <f t="shared" si="11"/>
        <v/>
      </c>
      <c r="I69" s="90" t="str">
        <f t="shared" si="12"/>
        <v/>
      </c>
      <c r="J69" s="95"/>
      <c r="K69" s="96"/>
      <c r="L69" s="95"/>
      <c r="M69" s="96"/>
      <c r="N69" s="82">
        <f t="shared" si="4"/>
        <v>0</v>
      </c>
      <c r="O69" s="83">
        <f t="shared" si="5"/>
        <v>0</v>
      </c>
      <c r="P69" s="82">
        <f t="shared" si="6"/>
        <v>0</v>
      </c>
      <c r="Q69" s="83">
        <f t="shared" si="7"/>
        <v>0</v>
      </c>
      <c r="R69" s="84"/>
      <c r="S69" s="91" t="str">
        <f t="shared" si="8"/>
        <v/>
      </c>
      <c r="T69" s="92" t="str">
        <f t="shared" si="9"/>
        <v/>
      </c>
    </row>
    <row r="70" spans="1:20" ht="16.5" customHeight="1" x14ac:dyDescent="0.25">
      <c r="A70" s="53" t="str">
        <f t="shared" si="10"/>
        <v/>
      </c>
      <c r="C70" s="140" t="str">
        <f>IFERROR(INDEX(Gruppierungen!E:E,$A70),"")</f>
        <v/>
      </c>
      <c r="D70" s="88" t="str">
        <f>IFERROR(INDEX(Gruppierungen!D:D,$A70),"")</f>
        <v/>
      </c>
      <c r="E70" s="87" t="str">
        <f>IFERROR(INDEX(Gruppierungen!F:F,$A70),"")</f>
        <v/>
      </c>
      <c r="F70" s="87" t="str">
        <f>IFERROR(INDEX(Gruppierungen!G:G,$A70),"")</f>
        <v/>
      </c>
      <c r="G70" s="78" t="str">
        <f t="shared" si="3"/>
        <v/>
      </c>
      <c r="H70" s="89" t="str">
        <f t="shared" si="11"/>
        <v/>
      </c>
      <c r="I70" s="90" t="str">
        <f t="shared" si="12"/>
        <v/>
      </c>
      <c r="J70" s="95"/>
      <c r="K70" s="96"/>
      <c r="L70" s="95"/>
      <c r="M70" s="96"/>
      <c r="N70" s="82">
        <f t="shared" si="4"/>
        <v>0</v>
      </c>
      <c r="O70" s="83">
        <f t="shared" si="5"/>
        <v>0</v>
      </c>
      <c r="P70" s="82">
        <f t="shared" si="6"/>
        <v>0</v>
      </c>
      <c r="Q70" s="83">
        <f t="shared" si="7"/>
        <v>0</v>
      </c>
      <c r="R70" s="84"/>
      <c r="S70" s="91" t="str">
        <f t="shared" si="8"/>
        <v/>
      </c>
      <c r="T70" s="92" t="str">
        <f t="shared" si="9"/>
        <v/>
      </c>
    </row>
    <row r="71" spans="1:20" ht="16.5" customHeight="1" x14ac:dyDescent="0.25">
      <c r="A71" s="53" t="str">
        <f t="shared" si="10"/>
        <v/>
      </c>
      <c r="C71" s="140" t="str">
        <f>IFERROR(INDEX(Gruppierungen!E:E,$A71),"")</f>
        <v/>
      </c>
      <c r="D71" s="88" t="str">
        <f>IFERROR(INDEX(Gruppierungen!D:D,$A71),"")</f>
        <v/>
      </c>
      <c r="E71" s="87" t="str">
        <f>IFERROR(INDEX(Gruppierungen!F:F,$A71),"")</f>
        <v/>
      </c>
      <c r="F71" s="87" t="str">
        <f>IFERROR(INDEX(Gruppierungen!G:G,$A71),"")</f>
        <v/>
      </c>
      <c r="G71" s="78" t="str">
        <f t="shared" si="3"/>
        <v/>
      </c>
      <c r="H71" s="89" t="str">
        <f t="shared" si="11"/>
        <v/>
      </c>
      <c r="I71" s="90" t="str">
        <f t="shared" si="12"/>
        <v/>
      </c>
      <c r="J71" s="95"/>
      <c r="K71" s="96"/>
      <c r="L71" s="95"/>
      <c r="M71" s="96"/>
      <c r="N71" s="82">
        <f t="shared" si="4"/>
        <v>0</v>
      </c>
      <c r="O71" s="83">
        <f t="shared" si="5"/>
        <v>0</v>
      </c>
      <c r="P71" s="82">
        <f t="shared" si="6"/>
        <v>0</v>
      </c>
      <c r="Q71" s="83">
        <f t="shared" si="7"/>
        <v>0</v>
      </c>
      <c r="R71" s="84"/>
      <c r="S71" s="91" t="str">
        <f t="shared" si="8"/>
        <v/>
      </c>
      <c r="T71" s="92" t="str">
        <f t="shared" si="9"/>
        <v/>
      </c>
    </row>
    <row r="72" spans="1:20" ht="16.5" customHeight="1" x14ac:dyDescent="0.25">
      <c r="A72" s="53" t="str">
        <f t="shared" si="10"/>
        <v/>
      </c>
      <c r="C72" s="140" t="str">
        <f>IFERROR(INDEX(Gruppierungen!E:E,$A72),"")</f>
        <v/>
      </c>
      <c r="D72" s="88" t="str">
        <f>IFERROR(INDEX(Gruppierungen!D:D,$A72),"")</f>
        <v/>
      </c>
      <c r="E72" s="87" t="str">
        <f>IFERROR(INDEX(Gruppierungen!F:F,$A72),"")</f>
        <v/>
      </c>
      <c r="F72" s="87" t="str">
        <f>IFERROR(INDEX(Gruppierungen!G:G,$A72),"")</f>
        <v/>
      </c>
      <c r="G72" s="78" t="str">
        <f t="shared" si="3"/>
        <v/>
      </c>
      <c r="H72" s="89" t="str">
        <f t="shared" si="11"/>
        <v/>
      </c>
      <c r="I72" s="90" t="str">
        <f t="shared" si="12"/>
        <v/>
      </c>
      <c r="J72" s="95"/>
      <c r="K72" s="96"/>
      <c r="L72" s="95"/>
      <c r="M72" s="96"/>
      <c r="N72" s="82">
        <f t="shared" si="4"/>
        <v>0</v>
      </c>
      <c r="O72" s="83">
        <f t="shared" si="5"/>
        <v>0</v>
      </c>
      <c r="P72" s="82">
        <f t="shared" si="6"/>
        <v>0</v>
      </c>
      <c r="Q72" s="83">
        <f t="shared" si="7"/>
        <v>0</v>
      </c>
      <c r="R72" s="84"/>
      <c r="S72" s="91" t="str">
        <f t="shared" si="8"/>
        <v/>
      </c>
      <c r="T72" s="92" t="str">
        <f t="shared" si="9"/>
        <v/>
      </c>
    </row>
    <row r="73" spans="1:20" ht="16.5" customHeight="1" x14ac:dyDescent="0.25">
      <c r="A73" s="53" t="str">
        <f t="shared" si="10"/>
        <v/>
      </c>
      <c r="C73" s="140" t="str">
        <f>IFERROR(INDEX(Gruppierungen!E:E,$A73),"")</f>
        <v/>
      </c>
      <c r="D73" s="88" t="str">
        <f>IFERROR(INDEX(Gruppierungen!D:D,$A73),"")</f>
        <v/>
      </c>
      <c r="E73" s="87" t="str">
        <f>IFERROR(INDEX(Gruppierungen!F:F,$A73),"")</f>
        <v/>
      </c>
      <c r="F73" s="87" t="str">
        <f>IFERROR(INDEX(Gruppierungen!G:G,$A73),"")</f>
        <v/>
      </c>
      <c r="G73" s="78" t="str">
        <f t="shared" si="3"/>
        <v/>
      </c>
      <c r="H73" s="89" t="str">
        <f t="shared" ref="H73:H106" si="13">IFERROR(INDEX(Teams,E73,2),"")</f>
        <v/>
      </c>
      <c r="I73" s="90" t="str">
        <f t="shared" ref="I73:I106" si="14">IFERROR(INDEX(Teams,F73,2),"")</f>
        <v/>
      </c>
      <c r="J73" s="95"/>
      <c r="K73" s="96"/>
      <c r="L73" s="95"/>
      <c r="M73" s="96"/>
      <c r="N73" s="82">
        <f t="shared" si="4"/>
        <v>0</v>
      </c>
      <c r="O73" s="83">
        <f t="shared" si="5"/>
        <v>0</v>
      </c>
      <c r="P73" s="82">
        <f t="shared" si="6"/>
        <v>0</v>
      </c>
      <c r="Q73" s="83">
        <f t="shared" si="7"/>
        <v>0</v>
      </c>
      <c r="R73" s="84"/>
      <c r="S73" s="91" t="str">
        <f t="shared" si="8"/>
        <v/>
      </c>
      <c r="T73" s="92" t="str">
        <f t="shared" si="9"/>
        <v/>
      </c>
    </row>
    <row r="74" spans="1:20" ht="16.5" customHeight="1" x14ac:dyDescent="0.25">
      <c r="A74" s="53" t="str">
        <f t="shared" si="10"/>
        <v/>
      </c>
      <c r="C74" s="140" t="str">
        <f>IFERROR(INDEX(Gruppierungen!E:E,$A74),"")</f>
        <v/>
      </c>
      <c r="D74" s="88" t="str">
        <f>IFERROR(INDEX(Gruppierungen!D:D,$A74),"")</f>
        <v/>
      </c>
      <c r="E74" s="87" t="str">
        <f>IFERROR(INDEX(Gruppierungen!F:F,$A74),"")</f>
        <v/>
      </c>
      <c r="F74" s="87" t="str">
        <f>IFERROR(INDEX(Gruppierungen!G:G,$A74),"")</f>
        <v/>
      </c>
      <c r="G74" s="78" t="str">
        <f t="shared" ref="G74:G128" si="15">IF(ISNUMBER(C74),1000*C74+D74,"")</f>
        <v/>
      </c>
      <c r="H74" s="89" t="str">
        <f t="shared" si="13"/>
        <v/>
      </c>
      <c r="I74" s="90" t="str">
        <f t="shared" si="14"/>
        <v/>
      </c>
      <c r="J74" s="95"/>
      <c r="K74" s="96"/>
      <c r="L74" s="95"/>
      <c r="M74" s="96"/>
      <c r="N74" s="82">
        <f t="shared" ref="N74:N129" si="16">K74</f>
        <v>0</v>
      </c>
      <c r="O74" s="83">
        <f t="shared" ref="O74:O129" si="17">J74</f>
        <v>0</v>
      </c>
      <c r="P74" s="82">
        <f t="shared" ref="P74:P129" si="18">M74</f>
        <v>0</v>
      </c>
      <c r="Q74" s="83">
        <f t="shared" ref="Q74:Q129" si="19">L74</f>
        <v>0</v>
      </c>
      <c r="R74" s="84"/>
      <c r="S74" s="91" t="str">
        <f t="shared" ref="S74:S128" si="20">IF(SUM(J74:M74)&gt;0,(J74&gt;K74)*1+(M74&gt;L74)*1,"")</f>
        <v/>
      </c>
      <c r="T74" s="92" t="str">
        <f t="shared" ref="T74:T128" si="21">IF(SUM(J74:M74)&gt;0,(J74&lt;K74)*1+(M74&lt;L74)*1,"")</f>
        <v/>
      </c>
    </row>
    <row r="75" spans="1:20" ht="16.5" customHeight="1" x14ac:dyDescent="0.25">
      <c r="A75" s="53" t="str">
        <f t="shared" si="10"/>
        <v/>
      </c>
      <c r="C75" s="140" t="str">
        <f>IFERROR(INDEX(Gruppierungen!E:E,$A75),"")</f>
        <v/>
      </c>
      <c r="D75" s="88" t="str">
        <f>IFERROR(INDEX(Gruppierungen!D:D,$A75),"")</f>
        <v/>
      </c>
      <c r="E75" s="87" t="str">
        <f>IFERROR(INDEX(Gruppierungen!F:F,$A75),"")</f>
        <v/>
      </c>
      <c r="F75" s="87" t="str">
        <f>IFERROR(INDEX(Gruppierungen!G:G,$A75),"")</f>
        <v/>
      </c>
      <c r="G75" s="78" t="str">
        <f t="shared" si="15"/>
        <v/>
      </c>
      <c r="H75" s="89" t="str">
        <f t="shared" si="13"/>
        <v/>
      </c>
      <c r="I75" s="90" t="str">
        <f t="shared" si="14"/>
        <v/>
      </c>
      <c r="J75" s="95"/>
      <c r="K75" s="96"/>
      <c r="L75" s="95"/>
      <c r="M75" s="96"/>
      <c r="N75" s="82">
        <f t="shared" si="16"/>
        <v>0</v>
      </c>
      <c r="O75" s="83">
        <f t="shared" si="17"/>
        <v>0</v>
      </c>
      <c r="P75" s="82">
        <f t="shared" si="18"/>
        <v>0</v>
      </c>
      <c r="Q75" s="83">
        <f t="shared" si="19"/>
        <v>0</v>
      </c>
      <c r="R75" s="84"/>
      <c r="S75" s="91" t="str">
        <f t="shared" si="20"/>
        <v/>
      </c>
      <c r="T75" s="92" t="str">
        <f t="shared" si="21"/>
        <v/>
      </c>
    </row>
    <row r="76" spans="1:20" ht="16.5" customHeight="1" x14ac:dyDescent="0.25">
      <c r="A76" s="53" t="str">
        <f t="shared" si="10"/>
        <v/>
      </c>
      <c r="C76" s="140" t="str">
        <f>IFERROR(INDEX(Gruppierungen!E:E,$A76),"")</f>
        <v/>
      </c>
      <c r="D76" s="88" t="str">
        <f>IFERROR(INDEX(Gruppierungen!D:D,$A76),"")</f>
        <v/>
      </c>
      <c r="E76" s="87" t="str">
        <f>IFERROR(INDEX(Gruppierungen!F:F,$A76),"")</f>
        <v/>
      </c>
      <c r="F76" s="87" t="str">
        <f>IFERROR(INDEX(Gruppierungen!G:G,$A76),"")</f>
        <v/>
      </c>
      <c r="G76" s="78" t="str">
        <f t="shared" si="15"/>
        <v/>
      </c>
      <c r="H76" s="89" t="str">
        <f t="shared" si="13"/>
        <v/>
      </c>
      <c r="I76" s="90" t="str">
        <f t="shared" si="14"/>
        <v/>
      </c>
      <c r="J76" s="95"/>
      <c r="K76" s="96"/>
      <c r="L76" s="95"/>
      <c r="M76" s="96"/>
      <c r="N76" s="82">
        <f t="shared" si="16"/>
        <v>0</v>
      </c>
      <c r="O76" s="83">
        <f t="shared" si="17"/>
        <v>0</v>
      </c>
      <c r="P76" s="82">
        <f t="shared" si="18"/>
        <v>0</v>
      </c>
      <c r="Q76" s="83">
        <f t="shared" si="19"/>
        <v>0</v>
      </c>
      <c r="R76" s="84"/>
      <c r="S76" s="91" t="str">
        <f t="shared" si="20"/>
        <v/>
      </c>
      <c r="T76" s="92" t="str">
        <f t="shared" si="21"/>
        <v/>
      </c>
    </row>
    <row r="77" spans="1:20" ht="16.5" customHeight="1" x14ac:dyDescent="0.25">
      <c r="A77" s="53" t="str">
        <f t="shared" si="10"/>
        <v/>
      </c>
      <c r="C77" s="140" t="str">
        <f>IFERROR(INDEX(Gruppierungen!E:E,$A77),"")</f>
        <v/>
      </c>
      <c r="D77" s="88" t="str">
        <f>IFERROR(INDEX(Gruppierungen!D:D,$A77),"")</f>
        <v/>
      </c>
      <c r="E77" s="87" t="str">
        <f>IFERROR(INDEX(Gruppierungen!F:F,$A77),"")</f>
        <v/>
      </c>
      <c r="F77" s="87" t="str">
        <f>IFERROR(INDEX(Gruppierungen!G:G,$A77),"")</f>
        <v/>
      </c>
      <c r="G77" s="78" t="str">
        <f t="shared" si="15"/>
        <v/>
      </c>
      <c r="H77" s="89" t="str">
        <f t="shared" si="13"/>
        <v/>
      </c>
      <c r="I77" s="90" t="str">
        <f t="shared" si="14"/>
        <v/>
      </c>
      <c r="J77" s="95"/>
      <c r="K77" s="96"/>
      <c r="L77" s="95"/>
      <c r="M77" s="96"/>
      <c r="N77" s="82">
        <f t="shared" si="16"/>
        <v>0</v>
      </c>
      <c r="O77" s="83">
        <f t="shared" si="17"/>
        <v>0</v>
      </c>
      <c r="P77" s="82">
        <f t="shared" si="18"/>
        <v>0</v>
      </c>
      <c r="Q77" s="83">
        <f t="shared" si="19"/>
        <v>0</v>
      </c>
      <c r="R77" s="84"/>
      <c r="S77" s="91" t="str">
        <f t="shared" si="20"/>
        <v/>
      </c>
      <c r="T77" s="92" t="str">
        <f t="shared" si="21"/>
        <v/>
      </c>
    </row>
    <row r="78" spans="1:20" ht="16.5" customHeight="1" x14ac:dyDescent="0.25">
      <c r="A78" s="53" t="str">
        <f t="shared" si="10"/>
        <v/>
      </c>
      <c r="C78" s="140" t="str">
        <f>IFERROR(INDEX(Gruppierungen!E:E,$A78),"")</f>
        <v/>
      </c>
      <c r="D78" s="88" t="str">
        <f>IFERROR(INDEX(Gruppierungen!D:D,$A78),"")</f>
        <v/>
      </c>
      <c r="E78" s="87" t="str">
        <f>IFERROR(INDEX(Gruppierungen!F:F,$A78),"")</f>
        <v/>
      </c>
      <c r="F78" s="87" t="str">
        <f>IFERROR(INDEX(Gruppierungen!G:G,$A78),"")</f>
        <v/>
      </c>
      <c r="G78" s="78" t="str">
        <f t="shared" si="15"/>
        <v/>
      </c>
      <c r="H78" s="89" t="str">
        <f t="shared" si="13"/>
        <v/>
      </c>
      <c r="I78" s="90" t="str">
        <f t="shared" si="14"/>
        <v/>
      </c>
      <c r="J78" s="95"/>
      <c r="K78" s="96"/>
      <c r="L78" s="95"/>
      <c r="M78" s="96"/>
      <c r="N78" s="82">
        <f t="shared" si="16"/>
        <v>0</v>
      </c>
      <c r="O78" s="83">
        <f t="shared" si="17"/>
        <v>0</v>
      </c>
      <c r="P78" s="82">
        <f t="shared" si="18"/>
        <v>0</v>
      </c>
      <c r="Q78" s="83">
        <f t="shared" si="19"/>
        <v>0</v>
      </c>
      <c r="R78" s="84"/>
      <c r="S78" s="91" t="str">
        <f t="shared" si="20"/>
        <v/>
      </c>
      <c r="T78" s="92" t="str">
        <f t="shared" si="21"/>
        <v/>
      </c>
    </row>
    <row r="79" spans="1:20" ht="16.5" customHeight="1" x14ac:dyDescent="0.25">
      <c r="A79" s="53" t="str">
        <f t="shared" si="10"/>
        <v/>
      </c>
      <c r="C79" s="140" t="str">
        <f>IFERROR(INDEX(Gruppierungen!E:E,$A79),"")</f>
        <v/>
      </c>
      <c r="D79" s="88" t="str">
        <f>IFERROR(INDEX(Gruppierungen!D:D,$A79),"")</f>
        <v/>
      </c>
      <c r="E79" s="87" t="str">
        <f>IFERROR(INDEX(Gruppierungen!F:F,$A79),"")</f>
        <v/>
      </c>
      <c r="F79" s="87" t="str">
        <f>IFERROR(INDEX(Gruppierungen!G:G,$A79),"")</f>
        <v/>
      </c>
      <c r="G79" s="78" t="str">
        <f t="shared" si="15"/>
        <v/>
      </c>
      <c r="H79" s="89" t="str">
        <f t="shared" si="13"/>
        <v/>
      </c>
      <c r="I79" s="90" t="str">
        <f t="shared" si="14"/>
        <v/>
      </c>
      <c r="J79" s="95"/>
      <c r="K79" s="96"/>
      <c r="L79" s="95"/>
      <c r="M79" s="96"/>
      <c r="N79" s="82">
        <f t="shared" si="16"/>
        <v>0</v>
      </c>
      <c r="O79" s="83">
        <f t="shared" si="17"/>
        <v>0</v>
      </c>
      <c r="P79" s="82">
        <f t="shared" si="18"/>
        <v>0</v>
      </c>
      <c r="Q79" s="83">
        <f t="shared" si="19"/>
        <v>0</v>
      </c>
      <c r="R79" s="84"/>
      <c r="S79" s="91" t="str">
        <f t="shared" si="20"/>
        <v/>
      </c>
      <c r="T79" s="92" t="str">
        <f t="shared" si="21"/>
        <v/>
      </c>
    </row>
    <row r="80" spans="1:20" ht="16.5" customHeight="1" x14ac:dyDescent="0.25">
      <c r="A80" s="53" t="str">
        <f t="shared" si="10"/>
        <v/>
      </c>
      <c r="C80" s="140" t="str">
        <f>IFERROR(INDEX(Gruppierungen!E:E,$A80),"")</f>
        <v/>
      </c>
      <c r="D80" s="88" t="str">
        <f>IFERROR(INDEX(Gruppierungen!D:D,$A80),"")</f>
        <v/>
      </c>
      <c r="E80" s="87" t="str">
        <f>IFERROR(INDEX(Gruppierungen!F:F,$A80),"")</f>
        <v/>
      </c>
      <c r="F80" s="87" t="str">
        <f>IFERROR(INDEX(Gruppierungen!G:G,$A80),"")</f>
        <v/>
      </c>
      <c r="G80" s="78" t="str">
        <f t="shared" si="15"/>
        <v/>
      </c>
      <c r="H80" s="89" t="str">
        <f t="shared" si="13"/>
        <v/>
      </c>
      <c r="I80" s="90" t="str">
        <f t="shared" si="14"/>
        <v/>
      </c>
      <c r="J80" s="95"/>
      <c r="K80" s="96"/>
      <c r="L80" s="95"/>
      <c r="M80" s="96"/>
      <c r="N80" s="82">
        <f t="shared" si="16"/>
        <v>0</v>
      </c>
      <c r="O80" s="83">
        <f t="shared" si="17"/>
        <v>0</v>
      </c>
      <c r="P80" s="82">
        <f t="shared" si="18"/>
        <v>0</v>
      </c>
      <c r="Q80" s="83">
        <f t="shared" si="19"/>
        <v>0</v>
      </c>
      <c r="R80" s="84"/>
      <c r="S80" s="91" t="str">
        <f t="shared" si="20"/>
        <v/>
      </c>
      <c r="T80" s="92" t="str">
        <f t="shared" si="21"/>
        <v/>
      </c>
    </row>
    <row r="81" spans="1:20" ht="16.5" customHeight="1" x14ac:dyDescent="0.25">
      <c r="A81" s="53" t="str">
        <f t="shared" si="10"/>
        <v/>
      </c>
      <c r="C81" s="140" t="str">
        <f>IFERROR(INDEX(Gruppierungen!E:E,$A81),"")</f>
        <v/>
      </c>
      <c r="D81" s="88" t="str">
        <f>IFERROR(INDEX(Gruppierungen!D:D,$A81),"")</f>
        <v/>
      </c>
      <c r="E81" s="87" t="str">
        <f>IFERROR(INDEX(Gruppierungen!F:F,$A81),"")</f>
        <v/>
      </c>
      <c r="F81" s="87" t="str">
        <f>IFERROR(INDEX(Gruppierungen!G:G,$A81),"")</f>
        <v/>
      </c>
      <c r="G81" s="78" t="str">
        <f t="shared" si="15"/>
        <v/>
      </c>
      <c r="H81" s="89" t="str">
        <f t="shared" si="13"/>
        <v/>
      </c>
      <c r="I81" s="90" t="str">
        <f t="shared" si="14"/>
        <v/>
      </c>
      <c r="J81" s="95"/>
      <c r="K81" s="96"/>
      <c r="L81" s="95"/>
      <c r="M81" s="96"/>
      <c r="N81" s="82">
        <f t="shared" si="16"/>
        <v>0</v>
      </c>
      <c r="O81" s="83">
        <f t="shared" si="17"/>
        <v>0</v>
      </c>
      <c r="P81" s="82">
        <f t="shared" si="18"/>
        <v>0</v>
      </c>
      <c r="Q81" s="83">
        <f t="shared" si="19"/>
        <v>0</v>
      </c>
      <c r="R81" s="84"/>
      <c r="S81" s="91" t="str">
        <f t="shared" si="20"/>
        <v/>
      </c>
      <c r="T81" s="92" t="str">
        <f t="shared" si="21"/>
        <v/>
      </c>
    </row>
    <row r="82" spans="1:20" ht="16.5" customHeight="1" x14ac:dyDescent="0.25">
      <c r="A82" s="53" t="str">
        <f t="shared" si="10"/>
        <v/>
      </c>
      <c r="C82" s="140" t="str">
        <f>IFERROR(INDEX(Gruppierungen!E:E,$A82),"")</f>
        <v/>
      </c>
      <c r="D82" s="88" t="str">
        <f>IFERROR(INDEX(Gruppierungen!D:D,$A82),"")</f>
        <v/>
      </c>
      <c r="E82" s="87" t="str">
        <f>IFERROR(INDEX(Gruppierungen!F:F,$A82),"")</f>
        <v/>
      </c>
      <c r="F82" s="87" t="str">
        <f>IFERROR(INDEX(Gruppierungen!G:G,$A82),"")</f>
        <v/>
      </c>
      <c r="G82" s="78" t="str">
        <f t="shared" si="15"/>
        <v/>
      </c>
      <c r="H82" s="89" t="str">
        <f t="shared" si="13"/>
        <v/>
      </c>
      <c r="I82" s="90" t="str">
        <f t="shared" si="14"/>
        <v/>
      </c>
      <c r="J82" s="95"/>
      <c r="K82" s="96"/>
      <c r="L82" s="95"/>
      <c r="M82" s="96"/>
      <c r="N82" s="82">
        <f t="shared" si="16"/>
        <v>0</v>
      </c>
      <c r="O82" s="83">
        <f t="shared" si="17"/>
        <v>0</v>
      </c>
      <c r="P82" s="82">
        <f t="shared" si="18"/>
        <v>0</v>
      </c>
      <c r="Q82" s="83">
        <f t="shared" si="19"/>
        <v>0</v>
      </c>
      <c r="R82" s="84"/>
      <c r="S82" s="91" t="str">
        <f t="shared" si="20"/>
        <v/>
      </c>
      <c r="T82" s="92" t="str">
        <f t="shared" si="21"/>
        <v/>
      </c>
    </row>
    <row r="83" spans="1:20" ht="16.5" customHeight="1" x14ac:dyDescent="0.25">
      <c r="A83" s="53" t="str">
        <f t="shared" si="10"/>
        <v/>
      </c>
      <c r="C83" s="140" t="str">
        <f>IFERROR(INDEX(Gruppierungen!E:E,$A83),"")</f>
        <v/>
      </c>
      <c r="D83" s="88" t="str">
        <f>IFERROR(INDEX(Gruppierungen!D:D,$A83),"")</f>
        <v/>
      </c>
      <c r="E83" s="87" t="str">
        <f>IFERROR(INDEX(Gruppierungen!F:F,$A83),"")</f>
        <v/>
      </c>
      <c r="F83" s="87" t="str">
        <f>IFERROR(INDEX(Gruppierungen!G:G,$A83),"")</f>
        <v/>
      </c>
      <c r="G83" s="78" t="str">
        <f t="shared" si="15"/>
        <v/>
      </c>
      <c r="H83" s="89" t="str">
        <f t="shared" si="13"/>
        <v/>
      </c>
      <c r="I83" s="90" t="str">
        <f t="shared" si="14"/>
        <v/>
      </c>
      <c r="J83" s="95"/>
      <c r="K83" s="96"/>
      <c r="L83" s="95"/>
      <c r="M83" s="96"/>
      <c r="N83" s="82">
        <f t="shared" si="16"/>
        <v>0</v>
      </c>
      <c r="O83" s="83">
        <f t="shared" si="17"/>
        <v>0</v>
      </c>
      <c r="P83" s="82">
        <f t="shared" si="18"/>
        <v>0</v>
      </c>
      <c r="Q83" s="83">
        <f t="shared" si="19"/>
        <v>0</v>
      </c>
      <c r="R83" s="84"/>
      <c r="S83" s="91" t="str">
        <f t="shared" si="20"/>
        <v/>
      </c>
      <c r="T83" s="92" t="str">
        <f t="shared" si="21"/>
        <v/>
      </c>
    </row>
    <row r="84" spans="1:20" ht="16.5" customHeight="1" x14ac:dyDescent="0.25">
      <c r="A84" s="53" t="str">
        <f t="shared" si="10"/>
        <v/>
      </c>
      <c r="C84" s="140" t="str">
        <f>IFERROR(INDEX(Gruppierungen!E:E,$A84),"")</f>
        <v/>
      </c>
      <c r="D84" s="88" t="str">
        <f>IFERROR(INDEX(Gruppierungen!D:D,$A84),"")</f>
        <v/>
      </c>
      <c r="E84" s="87" t="str">
        <f>IFERROR(INDEX(Gruppierungen!F:F,$A84),"")</f>
        <v/>
      </c>
      <c r="F84" s="87" t="str">
        <f>IFERROR(INDEX(Gruppierungen!G:G,$A84),"")</f>
        <v/>
      </c>
      <c r="G84" s="78" t="str">
        <f t="shared" si="15"/>
        <v/>
      </c>
      <c r="H84" s="89" t="str">
        <f t="shared" si="13"/>
        <v/>
      </c>
      <c r="I84" s="90" t="str">
        <f t="shared" si="14"/>
        <v/>
      </c>
      <c r="J84" s="95"/>
      <c r="K84" s="96"/>
      <c r="L84" s="95"/>
      <c r="M84" s="96"/>
      <c r="N84" s="82">
        <f t="shared" si="16"/>
        <v>0</v>
      </c>
      <c r="O84" s="83">
        <f t="shared" si="17"/>
        <v>0</v>
      </c>
      <c r="P84" s="82">
        <f t="shared" si="18"/>
        <v>0</v>
      </c>
      <c r="Q84" s="83">
        <f t="shared" si="19"/>
        <v>0</v>
      </c>
      <c r="R84" s="84"/>
      <c r="S84" s="91" t="str">
        <f t="shared" si="20"/>
        <v/>
      </c>
      <c r="T84" s="92" t="str">
        <f t="shared" si="21"/>
        <v/>
      </c>
    </row>
    <row r="85" spans="1:20" ht="16.5" customHeight="1" x14ac:dyDescent="0.25">
      <c r="A85" s="53" t="str">
        <f t="shared" si="10"/>
        <v/>
      </c>
      <c r="C85" s="140" t="str">
        <f>IFERROR(INDEX(Gruppierungen!E:E,$A85),"")</f>
        <v/>
      </c>
      <c r="D85" s="88" t="str">
        <f>IFERROR(INDEX(Gruppierungen!D:D,$A85),"")</f>
        <v/>
      </c>
      <c r="E85" s="87" t="str">
        <f>IFERROR(INDEX(Gruppierungen!F:F,$A85),"")</f>
        <v/>
      </c>
      <c r="F85" s="87" t="str">
        <f>IFERROR(INDEX(Gruppierungen!G:G,$A85),"")</f>
        <v/>
      </c>
      <c r="G85" s="78" t="str">
        <f t="shared" si="15"/>
        <v/>
      </c>
      <c r="H85" s="89" t="str">
        <f t="shared" si="13"/>
        <v/>
      </c>
      <c r="I85" s="90" t="str">
        <f t="shared" si="14"/>
        <v/>
      </c>
      <c r="J85" s="95"/>
      <c r="K85" s="96"/>
      <c r="L85" s="95"/>
      <c r="M85" s="96"/>
      <c r="N85" s="82">
        <f t="shared" si="16"/>
        <v>0</v>
      </c>
      <c r="O85" s="83">
        <f t="shared" si="17"/>
        <v>0</v>
      </c>
      <c r="P85" s="82">
        <f t="shared" si="18"/>
        <v>0</v>
      </c>
      <c r="Q85" s="83">
        <f t="shared" si="19"/>
        <v>0</v>
      </c>
      <c r="R85" s="84"/>
      <c r="S85" s="91" t="str">
        <f t="shared" si="20"/>
        <v/>
      </c>
      <c r="T85" s="92" t="str">
        <f t="shared" si="21"/>
        <v/>
      </c>
    </row>
    <row r="86" spans="1:20" ht="16.5" customHeight="1" x14ac:dyDescent="0.25">
      <c r="A86" s="53" t="str">
        <f t="shared" si="10"/>
        <v/>
      </c>
      <c r="C86" s="140" t="str">
        <f>IFERROR(INDEX(Gruppierungen!E:E,$A86),"")</f>
        <v/>
      </c>
      <c r="D86" s="88" t="str">
        <f>IFERROR(INDEX(Gruppierungen!D:D,$A86),"")</f>
        <v/>
      </c>
      <c r="E86" s="87" t="str">
        <f>IFERROR(INDEX(Gruppierungen!F:F,$A86),"")</f>
        <v/>
      </c>
      <c r="F86" s="87" t="str">
        <f>IFERROR(INDEX(Gruppierungen!G:G,$A86),"")</f>
        <v/>
      </c>
      <c r="G86" s="78" t="str">
        <f t="shared" si="15"/>
        <v/>
      </c>
      <c r="H86" s="89" t="str">
        <f t="shared" si="13"/>
        <v/>
      </c>
      <c r="I86" s="90" t="str">
        <f t="shared" si="14"/>
        <v/>
      </c>
      <c r="J86" s="95"/>
      <c r="K86" s="96"/>
      <c r="L86" s="95"/>
      <c r="M86" s="96"/>
      <c r="N86" s="82">
        <f t="shared" si="16"/>
        <v>0</v>
      </c>
      <c r="O86" s="83">
        <f t="shared" si="17"/>
        <v>0</v>
      </c>
      <c r="P86" s="82">
        <f t="shared" si="18"/>
        <v>0</v>
      </c>
      <c r="Q86" s="83">
        <f t="shared" si="19"/>
        <v>0</v>
      </c>
      <c r="R86" s="84"/>
      <c r="S86" s="91" t="str">
        <f t="shared" si="20"/>
        <v/>
      </c>
      <c r="T86" s="92" t="str">
        <f t="shared" si="21"/>
        <v/>
      </c>
    </row>
    <row r="87" spans="1:20" ht="16.5" customHeight="1" x14ac:dyDescent="0.25">
      <c r="A87" s="53" t="str">
        <f t="shared" si="10"/>
        <v/>
      </c>
      <c r="C87" s="140" t="str">
        <f>IFERROR(INDEX(Gruppierungen!E:E,$A87),"")</f>
        <v/>
      </c>
      <c r="D87" s="88" t="str">
        <f>IFERROR(INDEX(Gruppierungen!D:D,$A87),"")</f>
        <v/>
      </c>
      <c r="E87" s="87" t="str">
        <f>IFERROR(INDEX(Gruppierungen!F:F,$A87),"")</f>
        <v/>
      </c>
      <c r="F87" s="87" t="str">
        <f>IFERROR(INDEX(Gruppierungen!G:G,$A87),"")</f>
        <v/>
      </c>
      <c r="G87" s="78" t="str">
        <f t="shared" si="15"/>
        <v/>
      </c>
      <c r="H87" s="89" t="str">
        <f t="shared" si="13"/>
        <v/>
      </c>
      <c r="I87" s="90" t="str">
        <f t="shared" si="14"/>
        <v/>
      </c>
      <c r="J87" s="95"/>
      <c r="K87" s="96"/>
      <c r="L87" s="95"/>
      <c r="M87" s="96"/>
      <c r="N87" s="82">
        <f t="shared" si="16"/>
        <v>0</v>
      </c>
      <c r="O87" s="83">
        <f t="shared" si="17"/>
        <v>0</v>
      </c>
      <c r="P87" s="82">
        <f t="shared" si="18"/>
        <v>0</v>
      </c>
      <c r="Q87" s="83">
        <f t="shared" si="19"/>
        <v>0</v>
      </c>
      <c r="R87" s="84"/>
      <c r="S87" s="91" t="str">
        <f t="shared" si="20"/>
        <v/>
      </c>
      <c r="T87" s="92" t="str">
        <f t="shared" si="21"/>
        <v/>
      </c>
    </row>
    <row r="88" spans="1:20" ht="16.5" customHeight="1" x14ac:dyDescent="0.25">
      <c r="A88" s="53" t="str">
        <f t="shared" si="10"/>
        <v/>
      </c>
      <c r="C88" s="140" t="str">
        <f>IFERROR(INDEX(Gruppierungen!E:E,$A88),"")</f>
        <v/>
      </c>
      <c r="D88" s="88" t="str">
        <f>IFERROR(INDEX(Gruppierungen!D:D,$A88),"")</f>
        <v/>
      </c>
      <c r="E88" s="87" t="str">
        <f>IFERROR(INDEX(Gruppierungen!F:F,$A88),"")</f>
        <v/>
      </c>
      <c r="F88" s="87" t="str">
        <f>IFERROR(INDEX(Gruppierungen!G:G,$A88),"")</f>
        <v/>
      </c>
      <c r="G88" s="78" t="str">
        <f t="shared" si="15"/>
        <v/>
      </c>
      <c r="H88" s="89" t="str">
        <f t="shared" si="13"/>
        <v/>
      </c>
      <c r="I88" s="90" t="str">
        <f t="shared" si="14"/>
        <v/>
      </c>
      <c r="J88" s="95"/>
      <c r="K88" s="96"/>
      <c r="L88" s="95"/>
      <c r="M88" s="96"/>
      <c r="N88" s="82">
        <f t="shared" si="16"/>
        <v>0</v>
      </c>
      <c r="O88" s="83">
        <f t="shared" si="17"/>
        <v>0</v>
      </c>
      <c r="P88" s="82">
        <f t="shared" si="18"/>
        <v>0</v>
      </c>
      <c r="Q88" s="83">
        <f t="shared" si="19"/>
        <v>0</v>
      </c>
      <c r="R88" s="84"/>
      <c r="S88" s="91" t="str">
        <f t="shared" si="20"/>
        <v/>
      </c>
      <c r="T88" s="92" t="str">
        <f t="shared" si="21"/>
        <v/>
      </c>
    </row>
    <row r="89" spans="1:20" ht="16.5" customHeight="1" x14ac:dyDescent="0.25">
      <c r="A89" s="53" t="str">
        <f t="shared" si="10"/>
        <v/>
      </c>
      <c r="C89" s="140" t="str">
        <f>IFERROR(INDEX(Gruppierungen!E:E,$A89),"")</f>
        <v/>
      </c>
      <c r="D89" s="88" t="str">
        <f>IFERROR(INDEX(Gruppierungen!D:D,$A89),"")</f>
        <v/>
      </c>
      <c r="E89" s="87" t="str">
        <f>IFERROR(INDEX(Gruppierungen!F:F,$A89),"")</f>
        <v/>
      </c>
      <c r="F89" s="87" t="str">
        <f>IFERROR(INDEX(Gruppierungen!G:G,$A89),"")</f>
        <v/>
      </c>
      <c r="G89" s="78" t="str">
        <f t="shared" si="15"/>
        <v/>
      </c>
      <c r="H89" s="89" t="str">
        <f t="shared" si="13"/>
        <v/>
      </c>
      <c r="I89" s="90" t="str">
        <f t="shared" si="14"/>
        <v/>
      </c>
      <c r="J89" s="95"/>
      <c r="K89" s="96"/>
      <c r="L89" s="95"/>
      <c r="M89" s="96"/>
      <c r="N89" s="82">
        <f t="shared" si="16"/>
        <v>0</v>
      </c>
      <c r="O89" s="83">
        <f t="shared" si="17"/>
        <v>0</v>
      </c>
      <c r="P89" s="82">
        <f t="shared" si="18"/>
        <v>0</v>
      </c>
      <c r="Q89" s="83">
        <f t="shared" si="19"/>
        <v>0</v>
      </c>
      <c r="R89" s="84"/>
      <c r="S89" s="91" t="str">
        <f t="shared" si="20"/>
        <v/>
      </c>
      <c r="T89" s="92" t="str">
        <f t="shared" si="21"/>
        <v/>
      </c>
    </row>
    <row r="90" spans="1:20" ht="16.5" customHeight="1" x14ac:dyDescent="0.25">
      <c r="A90" s="53" t="str">
        <f t="shared" si="10"/>
        <v/>
      </c>
      <c r="C90" s="140" t="str">
        <f>IFERROR(INDEX(Gruppierungen!E:E,$A90),"")</f>
        <v/>
      </c>
      <c r="D90" s="88" t="str">
        <f>IFERROR(INDEX(Gruppierungen!D:D,$A90),"")</f>
        <v/>
      </c>
      <c r="E90" s="87" t="str">
        <f>IFERROR(INDEX(Gruppierungen!F:F,$A90),"")</f>
        <v/>
      </c>
      <c r="F90" s="87" t="str">
        <f>IFERROR(INDEX(Gruppierungen!G:G,$A90),"")</f>
        <v/>
      </c>
      <c r="G90" s="78" t="str">
        <f t="shared" si="15"/>
        <v/>
      </c>
      <c r="H90" s="89" t="str">
        <f t="shared" si="13"/>
        <v/>
      </c>
      <c r="I90" s="90" t="str">
        <f t="shared" si="14"/>
        <v/>
      </c>
      <c r="J90" s="95"/>
      <c r="K90" s="96"/>
      <c r="L90" s="95"/>
      <c r="M90" s="96"/>
      <c r="N90" s="82">
        <f t="shared" si="16"/>
        <v>0</v>
      </c>
      <c r="O90" s="83">
        <f t="shared" si="17"/>
        <v>0</v>
      </c>
      <c r="P90" s="82">
        <f t="shared" si="18"/>
        <v>0</v>
      </c>
      <c r="Q90" s="83">
        <f t="shared" si="19"/>
        <v>0</v>
      </c>
      <c r="R90" s="84"/>
      <c r="S90" s="91" t="str">
        <f t="shared" si="20"/>
        <v/>
      </c>
      <c r="T90" s="92" t="str">
        <f t="shared" si="21"/>
        <v/>
      </c>
    </row>
    <row r="91" spans="1:20" ht="16.5" customHeight="1" x14ac:dyDescent="0.25">
      <c r="A91" s="53" t="str">
        <f t="shared" si="10"/>
        <v/>
      </c>
      <c r="C91" s="140" t="str">
        <f>IFERROR(INDEX(Gruppierungen!E:E,$A91),"")</f>
        <v/>
      </c>
      <c r="D91" s="88" t="str">
        <f>IFERROR(INDEX(Gruppierungen!D:D,$A91),"")</f>
        <v/>
      </c>
      <c r="E91" s="87" t="str">
        <f>IFERROR(INDEX(Gruppierungen!F:F,$A91),"")</f>
        <v/>
      </c>
      <c r="F91" s="87" t="str">
        <f>IFERROR(INDEX(Gruppierungen!G:G,$A91),"")</f>
        <v/>
      </c>
      <c r="G91" s="78" t="str">
        <f t="shared" si="15"/>
        <v/>
      </c>
      <c r="H91" s="89" t="str">
        <f t="shared" si="13"/>
        <v/>
      </c>
      <c r="I91" s="90" t="str">
        <f t="shared" si="14"/>
        <v/>
      </c>
      <c r="J91" s="95"/>
      <c r="K91" s="96"/>
      <c r="L91" s="95"/>
      <c r="M91" s="96"/>
      <c r="N91" s="82">
        <f t="shared" si="16"/>
        <v>0</v>
      </c>
      <c r="O91" s="83">
        <f t="shared" si="17"/>
        <v>0</v>
      </c>
      <c r="P91" s="82">
        <f t="shared" si="18"/>
        <v>0</v>
      </c>
      <c r="Q91" s="83">
        <f t="shared" si="19"/>
        <v>0</v>
      </c>
      <c r="R91" s="84"/>
      <c r="S91" s="91" t="str">
        <f t="shared" si="20"/>
        <v/>
      </c>
      <c r="T91" s="92" t="str">
        <f t="shared" si="21"/>
        <v/>
      </c>
    </row>
    <row r="92" spans="1:20" ht="16.5" customHeight="1" x14ac:dyDescent="0.25">
      <c r="A92" s="53" t="str">
        <f t="shared" si="10"/>
        <v/>
      </c>
      <c r="C92" s="140" t="str">
        <f>IFERROR(INDEX(Gruppierungen!E:E,$A92),"")</f>
        <v/>
      </c>
      <c r="D92" s="88" t="str">
        <f>IFERROR(INDEX(Gruppierungen!D:D,$A92),"")</f>
        <v/>
      </c>
      <c r="E92" s="87" t="str">
        <f>IFERROR(INDEX(Gruppierungen!F:F,$A92),"")</f>
        <v/>
      </c>
      <c r="F92" s="87" t="str">
        <f>IFERROR(INDEX(Gruppierungen!G:G,$A92),"")</f>
        <v/>
      </c>
      <c r="G92" s="78" t="str">
        <f t="shared" si="15"/>
        <v/>
      </c>
      <c r="H92" s="89" t="str">
        <f t="shared" si="13"/>
        <v/>
      </c>
      <c r="I92" s="90" t="str">
        <f t="shared" si="14"/>
        <v/>
      </c>
      <c r="J92" s="95"/>
      <c r="K92" s="96"/>
      <c r="L92" s="95"/>
      <c r="M92" s="96"/>
      <c r="N92" s="82">
        <f t="shared" si="16"/>
        <v>0</v>
      </c>
      <c r="O92" s="83">
        <f t="shared" si="17"/>
        <v>0</v>
      </c>
      <c r="P92" s="82">
        <f t="shared" si="18"/>
        <v>0</v>
      </c>
      <c r="Q92" s="83">
        <f t="shared" si="19"/>
        <v>0</v>
      </c>
      <c r="R92" s="84"/>
      <c r="S92" s="91" t="str">
        <f t="shared" si="20"/>
        <v/>
      </c>
      <c r="T92" s="92" t="str">
        <f t="shared" si="21"/>
        <v/>
      </c>
    </row>
    <row r="93" spans="1:20" ht="16.5" customHeight="1" x14ac:dyDescent="0.25">
      <c r="A93" s="53" t="str">
        <f t="shared" si="10"/>
        <v/>
      </c>
      <c r="C93" s="140" t="str">
        <f>IFERROR(INDEX(Gruppierungen!E:E,$A93),"")</f>
        <v/>
      </c>
      <c r="D93" s="88" t="str">
        <f>IFERROR(INDEX(Gruppierungen!D:D,$A93),"")</f>
        <v/>
      </c>
      <c r="E93" s="87" t="str">
        <f>IFERROR(INDEX(Gruppierungen!F:F,$A93),"")</f>
        <v/>
      </c>
      <c r="F93" s="87" t="str">
        <f>IFERROR(INDEX(Gruppierungen!G:G,$A93),"")</f>
        <v/>
      </c>
      <c r="G93" s="78" t="str">
        <f t="shared" si="15"/>
        <v/>
      </c>
      <c r="H93" s="89" t="str">
        <f t="shared" si="13"/>
        <v/>
      </c>
      <c r="I93" s="90" t="str">
        <f t="shared" si="14"/>
        <v/>
      </c>
      <c r="J93" s="95"/>
      <c r="K93" s="96"/>
      <c r="L93" s="95"/>
      <c r="M93" s="96"/>
      <c r="N93" s="82">
        <f t="shared" si="16"/>
        <v>0</v>
      </c>
      <c r="O93" s="83">
        <f t="shared" si="17"/>
        <v>0</v>
      </c>
      <c r="P93" s="82">
        <f t="shared" si="18"/>
        <v>0</v>
      </c>
      <c r="Q93" s="83">
        <f t="shared" si="19"/>
        <v>0</v>
      </c>
      <c r="R93" s="84"/>
      <c r="S93" s="91" t="str">
        <f t="shared" si="20"/>
        <v/>
      </c>
      <c r="T93" s="92" t="str">
        <f t="shared" si="21"/>
        <v/>
      </c>
    </row>
    <row r="94" spans="1:20" ht="16.5" customHeight="1" x14ac:dyDescent="0.25">
      <c r="A94" s="53" t="str">
        <f t="shared" si="10"/>
        <v/>
      </c>
      <c r="C94" s="140" t="str">
        <f>IFERROR(INDEX(Gruppierungen!E:E,$A94),"")</f>
        <v/>
      </c>
      <c r="D94" s="88" t="str">
        <f>IFERROR(INDEX(Gruppierungen!D:D,$A94),"")</f>
        <v/>
      </c>
      <c r="E94" s="87" t="str">
        <f>IFERROR(INDEX(Gruppierungen!F:F,$A94),"")</f>
        <v/>
      </c>
      <c r="F94" s="87" t="str">
        <f>IFERROR(INDEX(Gruppierungen!G:G,$A94),"")</f>
        <v/>
      </c>
      <c r="G94" s="78" t="str">
        <f t="shared" si="15"/>
        <v/>
      </c>
      <c r="H94" s="89" t="str">
        <f t="shared" si="13"/>
        <v/>
      </c>
      <c r="I94" s="90" t="str">
        <f t="shared" si="14"/>
        <v/>
      </c>
      <c r="J94" s="95"/>
      <c r="K94" s="96"/>
      <c r="L94" s="95"/>
      <c r="M94" s="96"/>
      <c r="N94" s="82">
        <f t="shared" si="16"/>
        <v>0</v>
      </c>
      <c r="O94" s="83">
        <f t="shared" si="17"/>
        <v>0</v>
      </c>
      <c r="P94" s="82">
        <f t="shared" si="18"/>
        <v>0</v>
      </c>
      <c r="Q94" s="83">
        <f t="shared" si="19"/>
        <v>0</v>
      </c>
      <c r="R94" s="84"/>
      <c r="S94" s="91" t="str">
        <f t="shared" si="20"/>
        <v/>
      </c>
      <c r="T94" s="92" t="str">
        <f t="shared" si="21"/>
        <v/>
      </c>
    </row>
    <row r="95" spans="1:20" ht="16.5" customHeight="1" x14ac:dyDescent="0.25">
      <c r="A95" s="53" t="str">
        <f t="shared" si="10"/>
        <v/>
      </c>
      <c r="C95" s="140" t="str">
        <f>IFERROR(INDEX(Gruppierungen!E:E,$A95),"")</f>
        <v/>
      </c>
      <c r="D95" s="88" t="str">
        <f>IFERROR(INDEX(Gruppierungen!D:D,$A95),"")</f>
        <v/>
      </c>
      <c r="E95" s="87" t="str">
        <f>IFERROR(INDEX(Gruppierungen!F:F,$A95),"")</f>
        <v/>
      </c>
      <c r="F95" s="87" t="str">
        <f>IFERROR(INDEX(Gruppierungen!G:G,$A95),"")</f>
        <v/>
      </c>
      <c r="G95" s="78" t="str">
        <f t="shared" si="15"/>
        <v/>
      </c>
      <c r="H95" s="89" t="str">
        <f t="shared" si="13"/>
        <v/>
      </c>
      <c r="I95" s="90" t="str">
        <f t="shared" si="14"/>
        <v/>
      </c>
      <c r="J95" s="95"/>
      <c r="K95" s="96"/>
      <c r="L95" s="95"/>
      <c r="M95" s="96"/>
      <c r="N95" s="82">
        <f t="shared" si="16"/>
        <v>0</v>
      </c>
      <c r="O95" s="83">
        <f t="shared" si="17"/>
        <v>0</v>
      </c>
      <c r="P95" s="82">
        <f t="shared" si="18"/>
        <v>0</v>
      </c>
      <c r="Q95" s="83">
        <f t="shared" si="19"/>
        <v>0</v>
      </c>
      <c r="R95" s="84"/>
      <c r="S95" s="91" t="str">
        <f t="shared" si="20"/>
        <v/>
      </c>
      <c r="T95" s="92" t="str">
        <f t="shared" si="21"/>
        <v/>
      </c>
    </row>
    <row r="96" spans="1:20" ht="16.5" customHeight="1" x14ac:dyDescent="0.25">
      <c r="A96" s="53" t="str">
        <f t="shared" si="10"/>
        <v/>
      </c>
      <c r="C96" s="140" t="str">
        <f>IFERROR(INDEX(Gruppierungen!E:E,$A96),"")</f>
        <v/>
      </c>
      <c r="D96" s="88" t="str">
        <f>IFERROR(INDEX(Gruppierungen!D:D,$A96),"")</f>
        <v/>
      </c>
      <c r="E96" s="87" t="str">
        <f>IFERROR(INDEX(Gruppierungen!F:F,$A96),"")</f>
        <v/>
      </c>
      <c r="F96" s="87" t="str">
        <f>IFERROR(INDEX(Gruppierungen!G:G,$A96),"")</f>
        <v/>
      </c>
      <c r="G96" s="78" t="str">
        <f t="shared" si="15"/>
        <v/>
      </c>
      <c r="H96" s="89" t="str">
        <f t="shared" si="13"/>
        <v/>
      </c>
      <c r="I96" s="90" t="str">
        <f t="shared" si="14"/>
        <v/>
      </c>
      <c r="J96" s="95"/>
      <c r="K96" s="96"/>
      <c r="L96" s="95"/>
      <c r="M96" s="96"/>
      <c r="N96" s="82">
        <f t="shared" si="16"/>
        <v>0</v>
      </c>
      <c r="O96" s="83">
        <f t="shared" si="17"/>
        <v>0</v>
      </c>
      <c r="P96" s="82">
        <f t="shared" si="18"/>
        <v>0</v>
      </c>
      <c r="Q96" s="83">
        <f t="shared" si="19"/>
        <v>0</v>
      </c>
      <c r="R96" s="84"/>
      <c r="S96" s="91" t="str">
        <f t="shared" si="20"/>
        <v/>
      </c>
      <c r="T96" s="92" t="str">
        <f t="shared" si="21"/>
        <v/>
      </c>
    </row>
    <row r="97" spans="1:20" ht="16.5" customHeight="1" x14ac:dyDescent="0.25">
      <c r="A97" s="53" t="str">
        <f t="shared" si="10"/>
        <v/>
      </c>
      <c r="C97" s="140" t="str">
        <f>IFERROR(INDEX(Gruppierungen!E:E,$A97),"")</f>
        <v/>
      </c>
      <c r="D97" s="88" t="str">
        <f>IFERROR(INDEX(Gruppierungen!D:D,$A97),"")</f>
        <v/>
      </c>
      <c r="E97" s="87" t="str">
        <f>IFERROR(INDEX(Gruppierungen!F:F,$A97),"")</f>
        <v/>
      </c>
      <c r="F97" s="87" t="str">
        <f>IFERROR(INDEX(Gruppierungen!G:G,$A97),"")</f>
        <v/>
      </c>
      <c r="G97" s="78" t="str">
        <f t="shared" si="15"/>
        <v/>
      </c>
      <c r="H97" s="89" t="str">
        <f t="shared" si="13"/>
        <v/>
      </c>
      <c r="I97" s="90" t="str">
        <f t="shared" si="14"/>
        <v/>
      </c>
      <c r="J97" s="95"/>
      <c r="K97" s="96"/>
      <c r="L97" s="95"/>
      <c r="M97" s="96"/>
      <c r="N97" s="82">
        <f t="shared" si="16"/>
        <v>0</v>
      </c>
      <c r="O97" s="83">
        <f t="shared" si="17"/>
        <v>0</v>
      </c>
      <c r="P97" s="82">
        <f t="shared" si="18"/>
        <v>0</v>
      </c>
      <c r="Q97" s="83">
        <f t="shared" si="19"/>
        <v>0</v>
      </c>
      <c r="R97" s="84"/>
      <c r="S97" s="91" t="str">
        <f t="shared" si="20"/>
        <v/>
      </c>
      <c r="T97" s="92" t="str">
        <f t="shared" si="21"/>
        <v/>
      </c>
    </row>
    <row r="98" spans="1:20" ht="16.5" customHeight="1" x14ac:dyDescent="0.25">
      <c r="A98" s="53" t="str">
        <f t="shared" si="10"/>
        <v/>
      </c>
      <c r="C98" s="140" t="str">
        <f>IFERROR(INDEX(Gruppierungen!E:E,$A98),"")</f>
        <v/>
      </c>
      <c r="D98" s="88" t="str">
        <f>IFERROR(INDEX(Gruppierungen!D:D,$A98),"")</f>
        <v/>
      </c>
      <c r="E98" s="87" t="str">
        <f>IFERROR(INDEX(Gruppierungen!F:F,$A98),"")</f>
        <v/>
      </c>
      <c r="F98" s="87" t="str">
        <f>IFERROR(INDEX(Gruppierungen!G:G,$A98),"")</f>
        <v/>
      </c>
      <c r="G98" s="78" t="str">
        <f t="shared" si="15"/>
        <v/>
      </c>
      <c r="H98" s="89" t="str">
        <f t="shared" si="13"/>
        <v/>
      </c>
      <c r="I98" s="90" t="str">
        <f t="shared" si="14"/>
        <v/>
      </c>
      <c r="J98" s="95"/>
      <c r="K98" s="96"/>
      <c r="L98" s="95"/>
      <c r="M98" s="96"/>
      <c r="N98" s="82">
        <f t="shared" si="16"/>
        <v>0</v>
      </c>
      <c r="O98" s="83">
        <f t="shared" si="17"/>
        <v>0</v>
      </c>
      <c r="P98" s="82">
        <f t="shared" si="18"/>
        <v>0</v>
      </c>
      <c r="Q98" s="83">
        <f t="shared" si="19"/>
        <v>0</v>
      </c>
      <c r="R98" s="84"/>
      <c r="S98" s="91" t="str">
        <f t="shared" si="20"/>
        <v/>
      </c>
      <c r="T98" s="92" t="str">
        <f t="shared" si="21"/>
        <v/>
      </c>
    </row>
    <row r="99" spans="1:20" ht="16.5" customHeight="1" x14ac:dyDescent="0.25">
      <c r="A99" s="53" t="str">
        <f t="shared" si="10"/>
        <v/>
      </c>
      <c r="C99" s="140" t="str">
        <f>IFERROR(INDEX(Gruppierungen!E:E,$A99),"")</f>
        <v/>
      </c>
      <c r="D99" s="88" t="str">
        <f>IFERROR(INDEX(Gruppierungen!D:D,$A99),"")</f>
        <v/>
      </c>
      <c r="E99" s="87" t="str">
        <f>IFERROR(INDEX(Gruppierungen!F:F,$A99),"")</f>
        <v/>
      </c>
      <c r="F99" s="87" t="str">
        <f>IFERROR(INDEX(Gruppierungen!G:G,$A99),"")</f>
        <v/>
      </c>
      <c r="G99" s="78" t="str">
        <f t="shared" si="15"/>
        <v/>
      </c>
      <c r="H99" s="89" t="str">
        <f t="shared" si="13"/>
        <v/>
      </c>
      <c r="I99" s="90" t="str">
        <f t="shared" si="14"/>
        <v/>
      </c>
      <c r="J99" s="95"/>
      <c r="K99" s="96"/>
      <c r="L99" s="95"/>
      <c r="M99" s="96"/>
      <c r="N99" s="82">
        <f t="shared" si="16"/>
        <v>0</v>
      </c>
      <c r="O99" s="83">
        <f t="shared" si="17"/>
        <v>0</v>
      </c>
      <c r="P99" s="82">
        <f t="shared" si="18"/>
        <v>0</v>
      </c>
      <c r="Q99" s="83">
        <f t="shared" si="19"/>
        <v>0</v>
      </c>
      <c r="R99" s="84"/>
      <c r="S99" s="91" t="str">
        <f t="shared" si="20"/>
        <v/>
      </c>
      <c r="T99" s="92" t="str">
        <f t="shared" si="21"/>
        <v/>
      </c>
    </row>
    <row r="100" spans="1:20" ht="16.5" customHeight="1" x14ac:dyDescent="0.25">
      <c r="A100" s="53" t="str">
        <f t="shared" si="10"/>
        <v/>
      </c>
      <c r="C100" s="140" t="str">
        <f>IFERROR(INDEX(Gruppierungen!E:E,$A100),"")</f>
        <v/>
      </c>
      <c r="D100" s="88" t="str">
        <f>IFERROR(INDEX(Gruppierungen!D:D,$A100),"")</f>
        <v/>
      </c>
      <c r="E100" s="87" t="str">
        <f>IFERROR(INDEX(Gruppierungen!F:F,$A100),"")</f>
        <v/>
      </c>
      <c r="F100" s="87" t="str">
        <f>IFERROR(INDEX(Gruppierungen!G:G,$A100),"")</f>
        <v/>
      </c>
      <c r="G100" s="78" t="str">
        <f t="shared" si="15"/>
        <v/>
      </c>
      <c r="H100" s="89" t="str">
        <f t="shared" si="13"/>
        <v/>
      </c>
      <c r="I100" s="90" t="str">
        <f t="shared" si="14"/>
        <v/>
      </c>
      <c r="J100" s="95"/>
      <c r="K100" s="96"/>
      <c r="L100" s="95"/>
      <c r="M100" s="96"/>
      <c r="N100" s="82">
        <f t="shared" si="16"/>
        <v>0</v>
      </c>
      <c r="O100" s="83">
        <f t="shared" si="17"/>
        <v>0</v>
      </c>
      <c r="P100" s="82">
        <f t="shared" si="18"/>
        <v>0</v>
      </c>
      <c r="Q100" s="83">
        <f t="shared" si="19"/>
        <v>0</v>
      </c>
      <c r="R100" s="84"/>
      <c r="S100" s="91" t="str">
        <f t="shared" si="20"/>
        <v/>
      </c>
      <c r="T100" s="92" t="str">
        <f t="shared" si="21"/>
        <v/>
      </c>
    </row>
    <row r="101" spans="1:20" ht="16.5" customHeight="1" x14ac:dyDescent="0.25">
      <c r="A101" s="53" t="str">
        <f t="shared" ref="A101:A128" si="22">IF(A100&lt;$A$6,A100+1,"")</f>
        <v/>
      </c>
      <c r="C101" s="140" t="str">
        <f>IFERROR(INDEX(Gruppierungen!E:E,$A101),"")</f>
        <v/>
      </c>
      <c r="D101" s="88" t="str">
        <f>IFERROR(INDEX(Gruppierungen!D:D,$A101),"")</f>
        <v/>
      </c>
      <c r="E101" s="87" t="str">
        <f>IFERROR(INDEX(Gruppierungen!F:F,$A101),"")</f>
        <v/>
      </c>
      <c r="F101" s="87" t="str">
        <f>IFERROR(INDEX(Gruppierungen!G:G,$A101),"")</f>
        <v/>
      </c>
      <c r="G101" s="78" t="str">
        <f t="shared" si="15"/>
        <v/>
      </c>
      <c r="H101" s="89" t="str">
        <f t="shared" si="13"/>
        <v/>
      </c>
      <c r="I101" s="90" t="str">
        <f t="shared" si="14"/>
        <v/>
      </c>
      <c r="J101" s="95"/>
      <c r="K101" s="96"/>
      <c r="L101" s="95"/>
      <c r="M101" s="96"/>
      <c r="N101" s="82">
        <f t="shared" si="16"/>
        <v>0</v>
      </c>
      <c r="O101" s="83">
        <f t="shared" si="17"/>
        <v>0</v>
      </c>
      <c r="P101" s="82">
        <f t="shared" si="18"/>
        <v>0</v>
      </c>
      <c r="Q101" s="83">
        <f t="shared" si="19"/>
        <v>0</v>
      </c>
      <c r="R101" s="84"/>
      <c r="S101" s="91" t="str">
        <f t="shared" si="20"/>
        <v/>
      </c>
      <c r="T101" s="92" t="str">
        <f t="shared" si="21"/>
        <v/>
      </c>
    </row>
    <row r="102" spans="1:20" ht="16.5" customHeight="1" x14ac:dyDescent="0.25">
      <c r="A102" s="53" t="str">
        <f t="shared" si="22"/>
        <v/>
      </c>
      <c r="C102" s="140" t="str">
        <f>IFERROR(INDEX(Gruppierungen!E:E,$A102),"")</f>
        <v/>
      </c>
      <c r="D102" s="88" t="str">
        <f>IFERROR(INDEX(Gruppierungen!D:D,$A102),"")</f>
        <v/>
      </c>
      <c r="E102" s="87" t="str">
        <f>IFERROR(INDEX(Gruppierungen!F:F,$A102),"")</f>
        <v/>
      </c>
      <c r="F102" s="87" t="str">
        <f>IFERROR(INDEX(Gruppierungen!G:G,$A102),"")</f>
        <v/>
      </c>
      <c r="G102" s="78" t="str">
        <f t="shared" si="15"/>
        <v/>
      </c>
      <c r="H102" s="89" t="str">
        <f t="shared" si="13"/>
        <v/>
      </c>
      <c r="I102" s="90" t="str">
        <f t="shared" si="14"/>
        <v/>
      </c>
      <c r="J102" s="95"/>
      <c r="K102" s="96"/>
      <c r="L102" s="95"/>
      <c r="M102" s="96"/>
      <c r="N102" s="82">
        <f t="shared" si="16"/>
        <v>0</v>
      </c>
      <c r="O102" s="83">
        <f t="shared" si="17"/>
        <v>0</v>
      </c>
      <c r="P102" s="82">
        <f t="shared" si="18"/>
        <v>0</v>
      </c>
      <c r="Q102" s="83">
        <f t="shared" si="19"/>
        <v>0</v>
      </c>
      <c r="R102" s="84"/>
      <c r="S102" s="91" t="str">
        <f t="shared" si="20"/>
        <v/>
      </c>
      <c r="T102" s="92" t="str">
        <f t="shared" si="21"/>
        <v/>
      </c>
    </row>
    <row r="103" spans="1:20" ht="16.5" customHeight="1" x14ac:dyDescent="0.25">
      <c r="A103" s="53" t="str">
        <f t="shared" si="22"/>
        <v/>
      </c>
      <c r="C103" s="140" t="str">
        <f>IFERROR(INDEX(Gruppierungen!E:E,$A103),"")</f>
        <v/>
      </c>
      <c r="D103" s="88" t="str">
        <f>IFERROR(INDEX(Gruppierungen!D:D,$A103),"")</f>
        <v/>
      </c>
      <c r="E103" s="87" t="str">
        <f>IFERROR(INDEX(Gruppierungen!F:F,$A103),"")</f>
        <v/>
      </c>
      <c r="F103" s="87" t="str">
        <f>IFERROR(INDEX(Gruppierungen!G:G,$A103),"")</f>
        <v/>
      </c>
      <c r="G103" s="78" t="str">
        <f t="shared" si="15"/>
        <v/>
      </c>
      <c r="H103" s="89" t="str">
        <f t="shared" si="13"/>
        <v/>
      </c>
      <c r="I103" s="90" t="str">
        <f t="shared" si="14"/>
        <v/>
      </c>
      <c r="J103" s="95"/>
      <c r="K103" s="96"/>
      <c r="L103" s="95"/>
      <c r="M103" s="96"/>
      <c r="N103" s="82">
        <f t="shared" si="16"/>
        <v>0</v>
      </c>
      <c r="O103" s="83">
        <f t="shared" si="17"/>
        <v>0</v>
      </c>
      <c r="P103" s="82">
        <f t="shared" si="18"/>
        <v>0</v>
      </c>
      <c r="Q103" s="83">
        <f t="shared" si="19"/>
        <v>0</v>
      </c>
      <c r="R103" s="84"/>
      <c r="S103" s="91" t="str">
        <f t="shared" si="20"/>
        <v/>
      </c>
      <c r="T103" s="92" t="str">
        <f t="shared" si="21"/>
        <v/>
      </c>
    </row>
    <row r="104" spans="1:20" ht="16.5" customHeight="1" x14ac:dyDescent="0.25">
      <c r="A104" s="53" t="str">
        <f t="shared" si="22"/>
        <v/>
      </c>
      <c r="C104" s="140" t="str">
        <f>IFERROR(INDEX(Gruppierungen!E:E,$A104),"")</f>
        <v/>
      </c>
      <c r="D104" s="88" t="str">
        <f>IFERROR(INDEX(Gruppierungen!D:D,$A104),"")</f>
        <v/>
      </c>
      <c r="E104" s="87" t="str">
        <f>IFERROR(INDEX(Gruppierungen!F:F,$A104),"")</f>
        <v/>
      </c>
      <c r="F104" s="87" t="str">
        <f>IFERROR(INDEX(Gruppierungen!G:G,$A104),"")</f>
        <v/>
      </c>
      <c r="G104" s="78" t="str">
        <f t="shared" si="15"/>
        <v/>
      </c>
      <c r="H104" s="89" t="str">
        <f t="shared" si="13"/>
        <v/>
      </c>
      <c r="I104" s="90" t="str">
        <f t="shared" si="14"/>
        <v/>
      </c>
      <c r="J104" s="95"/>
      <c r="K104" s="96"/>
      <c r="L104" s="95"/>
      <c r="M104" s="96"/>
      <c r="N104" s="82">
        <f t="shared" si="16"/>
        <v>0</v>
      </c>
      <c r="O104" s="83">
        <f t="shared" si="17"/>
        <v>0</v>
      </c>
      <c r="P104" s="82">
        <f t="shared" si="18"/>
        <v>0</v>
      </c>
      <c r="Q104" s="83">
        <f t="shared" si="19"/>
        <v>0</v>
      </c>
      <c r="R104" s="84"/>
      <c r="S104" s="91" t="str">
        <f t="shared" si="20"/>
        <v/>
      </c>
      <c r="T104" s="92" t="str">
        <f t="shared" si="21"/>
        <v/>
      </c>
    </row>
    <row r="105" spans="1:20" ht="16.5" customHeight="1" x14ac:dyDescent="0.25">
      <c r="A105" s="53" t="str">
        <f t="shared" si="22"/>
        <v/>
      </c>
      <c r="C105" s="140" t="str">
        <f>IFERROR(INDEX(Gruppierungen!E:E,$A105),"")</f>
        <v/>
      </c>
      <c r="D105" s="88" t="str">
        <f>IFERROR(INDEX(Gruppierungen!D:D,$A105),"")</f>
        <v/>
      </c>
      <c r="E105" s="87" t="str">
        <f>IFERROR(INDEX(Gruppierungen!F:F,$A105),"")</f>
        <v/>
      </c>
      <c r="F105" s="87" t="str">
        <f>IFERROR(INDEX(Gruppierungen!G:G,$A105),"")</f>
        <v/>
      </c>
      <c r="G105" s="78" t="str">
        <f t="shared" si="15"/>
        <v/>
      </c>
      <c r="H105" s="89" t="str">
        <f t="shared" si="13"/>
        <v/>
      </c>
      <c r="I105" s="90" t="str">
        <f t="shared" si="14"/>
        <v/>
      </c>
      <c r="J105" s="95"/>
      <c r="K105" s="96"/>
      <c r="L105" s="95"/>
      <c r="M105" s="96"/>
      <c r="N105" s="82">
        <f t="shared" si="16"/>
        <v>0</v>
      </c>
      <c r="O105" s="83">
        <f t="shared" si="17"/>
        <v>0</v>
      </c>
      <c r="P105" s="82">
        <f t="shared" si="18"/>
        <v>0</v>
      </c>
      <c r="Q105" s="83">
        <f t="shared" si="19"/>
        <v>0</v>
      </c>
      <c r="R105" s="84"/>
      <c r="S105" s="91" t="str">
        <f t="shared" si="20"/>
        <v/>
      </c>
      <c r="T105" s="92" t="str">
        <f t="shared" si="21"/>
        <v/>
      </c>
    </row>
    <row r="106" spans="1:20" ht="16.5" customHeight="1" x14ac:dyDescent="0.25">
      <c r="A106" s="53" t="str">
        <f t="shared" si="22"/>
        <v/>
      </c>
      <c r="C106" s="140" t="str">
        <f>IFERROR(INDEX(Gruppierungen!E:E,$A106),"")</f>
        <v/>
      </c>
      <c r="D106" s="88" t="str">
        <f>IFERROR(INDEX(Gruppierungen!D:D,$A106),"")</f>
        <v/>
      </c>
      <c r="E106" s="87" t="str">
        <f>IFERROR(INDEX(Gruppierungen!F:F,$A106),"")</f>
        <v/>
      </c>
      <c r="F106" s="87" t="str">
        <f>IFERROR(INDEX(Gruppierungen!G:G,$A106),"")</f>
        <v/>
      </c>
      <c r="G106" s="78" t="str">
        <f t="shared" si="15"/>
        <v/>
      </c>
      <c r="H106" s="89" t="str">
        <f t="shared" si="13"/>
        <v/>
      </c>
      <c r="I106" s="90" t="str">
        <f t="shared" si="14"/>
        <v/>
      </c>
      <c r="J106" s="95"/>
      <c r="K106" s="96"/>
      <c r="L106" s="95"/>
      <c r="M106" s="96"/>
      <c r="N106" s="82">
        <f t="shared" si="16"/>
        <v>0</v>
      </c>
      <c r="O106" s="83">
        <f t="shared" si="17"/>
        <v>0</v>
      </c>
      <c r="P106" s="82">
        <f t="shared" si="18"/>
        <v>0</v>
      </c>
      <c r="Q106" s="83">
        <f t="shared" si="19"/>
        <v>0</v>
      </c>
      <c r="R106" s="84"/>
      <c r="S106" s="91" t="str">
        <f t="shared" si="20"/>
        <v/>
      </c>
      <c r="T106" s="92" t="str">
        <f t="shared" si="21"/>
        <v/>
      </c>
    </row>
    <row r="107" spans="1:20" ht="16.5" customHeight="1" x14ac:dyDescent="0.25">
      <c r="A107" s="53" t="str">
        <f t="shared" si="22"/>
        <v/>
      </c>
      <c r="C107" s="140" t="str">
        <f>IFERROR(INDEX(Gruppierungen!E:E,$A107),"")</f>
        <v/>
      </c>
      <c r="D107" s="88" t="str">
        <f>IFERROR(INDEX(Gruppierungen!D:D,$A107),"")</f>
        <v/>
      </c>
      <c r="E107" s="87" t="str">
        <f>IFERROR(INDEX(Gruppierungen!F:F,$A107),"")</f>
        <v/>
      </c>
      <c r="F107" s="87" t="str">
        <f>IFERROR(INDEX(Gruppierungen!G:G,$A107),"")</f>
        <v/>
      </c>
      <c r="G107" s="78" t="str">
        <f t="shared" si="15"/>
        <v/>
      </c>
      <c r="H107" s="89" t="str">
        <f t="shared" ref="H107:H128" si="23">IFERROR(INDEX(Teams,E107,2),"")</f>
        <v/>
      </c>
      <c r="I107" s="90" t="str">
        <f t="shared" ref="I107:I128" si="24">IFERROR(INDEX(Teams,F107,2),"")</f>
        <v/>
      </c>
      <c r="J107" s="95"/>
      <c r="K107" s="96"/>
      <c r="L107" s="95"/>
      <c r="M107" s="96"/>
      <c r="N107" s="82">
        <f t="shared" si="16"/>
        <v>0</v>
      </c>
      <c r="O107" s="83">
        <f t="shared" si="17"/>
        <v>0</v>
      </c>
      <c r="P107" s="82">
        <f t="shared" si="18"/>
        <v>0</v>
      </c>
      <c r="Q107" s="83">
        <f t="shared" si="19"/>
        <v>0</v>
      </c>
      <c r="R107" s="84"/>
      <c r="S107" s="91" t="str">
        <f t="shared" si="20"/>
        <v/>
      </c>
      <c r="T107" s="92" t="str">
        <f t="shared" si="21"/>
        <v/>
      </c>
    </row>
    <row r="108" spans="1:20" ht="16.5" customHeight="1" x14ac:dyDescent="0.25">
      <c r="A108" s="53" t="str">
        <f t="shared" si="22"/>
        <v/>
      </c>
      <c r="C108" s="140" t="str">
        <f>IFERROR(INDEX(Gruppierungen!E:E,$A108),"")</f>
        <v/>
      </c>
      <c r="D108" s="88" t="str">
        <f>IFERROR(INDEX(Gruppierungen!D:D,$A108),"")</f>
        <v/>
      </c>
      <c r="E108" s="87" t="str">
        <f>IFERROR(INDEX(Gruppierungen!F:F,$A108),"")</f>
        <v/>
      </c>
      <c r="F108" s="87" t="str">
        <f>IFERROR(INDEX(Gruppierungen!G:G,$A108),"")</f>
        <v/>
      </c>
      <c r="G108" s="78" t="str">
        <f t="shared" si="15"/>
        <v/>
      </c>
      <c r="H108" s="89" t="str">
        <f t="shared" si="23"/>
        <v/>
      </c>
      <c r="I108" s="90" t="str">
        <f t="shared" si="24"/>
        <v/>
      </c>
      <c r="J108" s="95"/>
      <c r="K108" s="96"/>
      <c r="L108" s="95"/>
      <c r="M108" s="96"/>
      <c r="N108" s="82">
        <f t="shared" si="16"/>
        <v>0</v>
      </c>
      <c r="O108" s="83">
        <f t="shared" si="17"/>
        <v>0</v>
      </c>
      <c r="P108" s="82">
        <f t="shared" si="18"/>
        <v>0</v>
      </c>
      <c r="Q108" s="83">
        <f t="shared" si="19"/>
        <v>0</v>
      </c>
      <c r="R108" s="84"/>
      <c r="S108" s="91" t="str">
        <f t="shared" si="20"/>
        <v/>
      </c>
      <c r="T108" s="92" t="str">
        <f t="shared" si="21"/>
        <v/>
      </c>
    </row>
    <row r="109" spans="1:20" x14ac:dyDescent="0.25">
      <c r="A109" s="53" t="str">
        <f t="shared" si="22"/>
        <v/>
      </c>
      <c r="C109" s="140" t="str">
        <f>IFERROR(INDEX(Gruppierungen!E:E,$A109),"")</f>
        <v/>
      </c>
      <c r="D109" s="88" t="str">
        <f>IFERROR(INDEX(Gruppierungen!D:D,$A109),"")</f>
        <v/>
      </c>
      <c r="E109" s="87" t="str">
        <f>IFERROR(INDEX(Gruppierungen!F:F,$A109),"")</f>
        <v/>
      </c>
      <c r="F109" s="87" t="str">
        <f>IFERROR(INDEX(Gruppierungen!G:G,$A109),"")</f>
        <v/>
      </c>
      <c r="G109" s="78" t="str">
        <f t="shared" si="15"/>
        <v/>
      </c>
      <c r="H109" s="89" t="str">
        <f t="shared" si="23"/>
        <v/>
      </c>
      <c r="I109" s="90" t="str">
        <f t="shared" si="24"/>
        <v/>
      </c>
      <c r="J109" s="95"/>
      <c r="K109" s="96"/>
      <c r="L109" s="95"/>
      <c r="M109" s="96"/>
      <c r="N109" s="82">
        <f t="shared" si="16"/>
        <v>0</v>
      </c>
      <c r="O109" s="83">
        <f t="shared" si="17"/>
        <v>0</v>
      </c>
      <c r="P109" s="82">
        <f t="shared" si="18"/>
        <v>0</v>
      </c>
      <c r="Q109" s="83">
        <f t="shared" si="19"/>
        <v>0</v>
      </c>
      <c r="R109" s="84"/>
      <c r="S109" s="91" t="str">
        <f t="shared" si="20"/>
        <v/>
      </c>
      <c r="T109" s="92" t="str">
        <f t="shared" si="21"/>
        <v/>
      </c>
    </row>
    <row r="110" spans="1:20" x14ac:dyDescent="0.25">
      <c r="A110" s="53" t="str">
        <f t="shared" si="22"/>
        <v/>
      </c>
      <c r="C110" s="140" t="str">
        <f>IFERROR(INDEX(Gruppierungen!E:E,$A110),"")</f>
        <v/>
      </c>
      <c r="D110" s="88" t="str">
        <f>IFERROR(INDEX(Gruppierungen!D:D,$A110),"")</f>
        <v/>
      </c>
      <c r="E110" s="87" t="str">
        <f>IFERROR(INDEX(Gruppierungen!F:F,$A110),"")</f>
        <v/>
      </c>
      <c r="F110" s="87" t="str">
        <f>IFERROR(INDEX(Gruppierungen!G:G,$A110),"")</f>
        <v/>
      </c>
      <c r="G110" s="78" t="str">
        <f t="shared" si="15"/>
        <v/>
      </c>
      <c r="H110" s="89" t="str">
        <f t="shared" si="23"/>
        <v/>
      </c>
      <c r="I110" s="90" t="str">
        <f t="shared" si="24"/>
        <v/>
      </c>
      <c r="J110" s="95"/>
      <c r="K110" s="96"/>
      <c r="L110" s="95"/>
      <c r="M110" s="96"/>
      <c r="N110" s="82">
        <f t="shared" si="16"/>
        <v>0</v>
      </c>
      <c r="O110" s="83">
        <f t="shared" si="17"/>
        <v>0</v>
      </c>
      <c r="P110" s="82">
        <f t="shared" si="18"/>
        <v>0</v>
      </c>
      <c r="Q110" s="83">
        <f t="shared" si="19"/>
        <v>0</v>
      </c>
      <c r="R110" s="84"/>
      <c r="S110" s="91" t="str">
        <f t="shared" si="20"/>
        <v/>
      </c>
      <c r="T110" s="92" t="str">
        <f t="shared" si="21"/>
        <v/>
      </c>
    </row>
    <row r="111" spans="1:20" x14ac:dyDescent="0.25">
      <c r="A111" s="53" t="str">
        <f t="shared" si="22"/>
        <v/>
      </c>
      <c r="C111" s="140" t="str">
        <f>IFERROR(INDEX(Gruppierungen!E:E,$A111),"")</f>
        <v/>
      </c>
      <c r="D111" s="88" t="str">
        <f>IFERROR(INDEX(Gruppierungen!D:D,$A111),"")</f>
        <v/>
      </c>
      <c r="E111" s="87" t="str">
        <f>IFERROR(INDEX(Gruppierungen!F:F,$A111),"")</f>
        <v/>
      </c>
      <c r="F111" s="87" t="str">
        <f>IFERROR(INDEX(Gruppierungen!G:G,$A111),"")</f>
        <v/>
      </c>
      <c r="G111" s="78" t="str">
        <f t="shared" si="15"/>
        <v/>
      </c>
      <c r="H111" s="89" t="str">
        <f t="shared" si="23"/>
        <v/>
      </c>
      <c r="I111" s="90" t="str">
        <f t="shared" si="24"/>
        <v/>
      </c>
      <c r="J111" s="95"/>
      <c r="K111" s="96"/>
      <c r="L111" s="95"/>
      <c r="M111" s="96"/>
      <c r="N111" s="82">
        <f t="shared" si="16"/>
        <v>0</v>
      </c>
      <c r="O111" s="83">
        <f t="shared" si="17"/>
        <v>0</v>
      </c>
      <c r="P111" s="82">
        <f t="shared" si="18"/>
        <v>0</v>
      </c>
      <c r="Q111" s="83">
        <f t="shared" si="19"/>
        <v>0</v>
      </c>
      <c r="R111" s="84"/>
      <c r="S111" s="91" t="str">
        <f t="shared" si="20"/>
        <v/>
      </c>
      <c r="T111" s="92" t="str">
        <f t="shared" si="21"/>
        <v/>
      </c>
    </row>
    <row r="112" spans="1:20" x14ac:dyDescent="0.25">
      <c r="A112" s="53" t="str">
        <f t="shared" si="22"/>
        <v/>
      </c>
      <c r="C112" s="140" t="str">
        <f>IFERROR(INDEX(Gruppierungen!E:E,$A112),"")</f>
        <v/>
      </c>
      <c r="D112" s="88" t="str">
        <f>IFERROR(INDEX(Gruppierungen!D:D,$A112),"")</f>
        <v/>
      </c>
      <c r="E112" s="87" t="str">
        <f>IFERROR(INDEX(Gruppierungen!F:F,$A112),"")</f>
        <v/>
      </c>
      <c r="F112" s="87" t="str">
        <f>IFERROR(INDEX(Gruppierungen!G:G,$A112),"")</f>
        <v/>
      </c>
      <c r="G112" s="78" t="str">
        <f t="shared" si="15"/>
        <v/>
      </c>
      <c r="H112" s="89" t="str">
        <f t="shared" si="23"/>
        <v/>
      </c>
      <c r="I112" s="90" t="str">
        <f t="shared" si="24"/>
        <v/>
      </c>
      <c r="J112" s="95"/>
      <c r="K112" s="96"/>
      <c r="L112" s="95"/>
      <c r="M112" s="96"/>
      <c r="N112" s="82">
        <f t="shared" si="16"/>
        <v>0</v>
      </c>
      <c r="O112" s="83">
        <f t="shared" si="17"/>
        <v>0</v>
      </c>
      <c r="P112" s="82">
        <f t="shared" si="18"/>
        <v>0</v>
      </c>
      <c r="Q112" s="83">
        <f t="shared" si="19"/>
        <v>0</v>
      </c>
      <c r="R112" s="84"/>
      <c r="S112" s="91" t="str">
        <f t="shared" si="20"/>
        <v/>
      </c>
      <c r="T112" s="92" t="str">
        <f t="shared" si="21"/>
        <v/>
      </c>
    </row>
    <row r="113" spans="1:20" x14ac:dyDescent="0.25">
      <c r="A113" s="53" t="str">
        <f t="shared" si="22"/>
        <v/>
      </c>
      <c r="C113" s="140" t="str">
        <f>IFERROR(INDEX(Gruppierungen!E:E,$A113),"")</f>
        <v/>
      </c>
      <c r="D113" s="88" t="str">
        <f>IFERROR(INDEX(Gruppierungen!D:D,$A113),"")</f>
        <v/>
      </c>
      <c r="E113" s="87" t="str">
        <f>IFERROR(INDEX(Gruppierungen!F:F,$A113),"")</f>
        <v/>
      </c>
      <c r="F113" s="87" t="str">
        <f>IFERROR(INDEX(Gruppierungen!G:G,$A113),"")</f>
        <v/>
      </c>
      <c r="G113" s="78" t="str">
        <f t="shared" si="15"/>
        <v/>
      </c>
      <c r="H113" s="89" t="str">
        <f t="shared" si="23"/>
        <v/>
      </c>
      <c r="I113" s="90" t="str">
        <f t="shared" si="24"/>
        <v/>
      </c>
      <c r="J113" s="95"/>
      <c r="K113" s="96"/>
      <c r="L113" s="95"/>
      <c r="M113" s="96"/>
      <c r="N113" s="82">
        <f t="shared" si="16"/>
        <v>0</v>
      </c>
      <c r="O113" s="83">
        <f t="shared" si="17"/>
        <v>0</v>
      </c>
      <c r="P113" s="82">
        <f t="shared" si="18"/>
        <v>0</v>
      </c>
      <c r="Q113" s="83">
        <f t="shared" si="19"/>
        <v>0</v>
      </c>
      <c r="R113" s="84"/>
      <c r="S113" s="91" t="str">
        <f t="shared" si="20"/>
        <v/>
      </c>
      <c r="T113" s="92" t="str">
        <f t="shared" si="21"/>
        <v/>
      </c>
    </row>
    <row r="114" spans="1:20" x14ac:dyDescent="0.25">
      <c r="A114" s="53" t="str">
        <f t="shared" si="22"/>
        <v/>
      </c>
      <c r="C114" s="140" t="str">
        <f>IFERROR(INDEX(Gruppierungen!E:E,$A114),"")</f>
        <v/>
      </c>
      <c r="D114" s="88" t="str">
        <f>IFERROR(INDEX(Gruppierungen!D:D,$A114),"")</f>
        <v/>
      </c>
      <c r="E114" s="87" t="str">
        <f>IFERROR(INDEX(Gruppierungen!F:F,$A114),"")</f>
        <v/>
      </c>
      <c r="F114" s="87" t="str">
        <f>IFERROR(INDEX(Gruppierungen!G:G,$A114),"")</f>
        <v/>
      </c>
      <c r="G114" s="78" t="str">
        <f t="shared" si="15"/>
        <v/>
      </c>
      <c r="H114" s="89" t="str">
        <f t="shared" si="23"/>
        <v/>
      </c>
      <c r="I114" s="90" t="str">
        <f t="shared" si="24"/>
        <v/>
      </c>
      <c r="J114" s="95"/>
      <c r="K114" s="96"/>
      <c r="L114" s="95"/>
      <c r="M114" s="96"/>
      <c r="N114" s="82">
        <f t="shared" si="16"/>
        <v>0</v>
      </c>
      <c r="O114" s="83">
        <f t="shared" si="17"/>
        <v>0</v>
      </c>
      <c r="P114" s="82">
        <f t="shared" si="18"/>
        <v>0</v>
      </c>
      <c r="Q114" s="83">
        <f t="shared" si="19"/>
        <v>0</v>
      </c>
      <c r="R114" s="84"/>
      <c r="S114" s="91" t="str">
        <f t="shared" si="20"/>
        <v/>
      </c>
      <c r="T114" s="92" t="str">
        <f t="shared" si="21"/>
        <v/>
      </c>
    </row>
    <row r="115" spans="1:20" x14ac:dyDescent="0.25">
      <c r="A115" s="53" t="str">
        <f t="shared" si="22"/>
        <v/>
      </c>
      <c r="C115" s="140" t="str">
        <f>IFERROR(INDEX(Gruppierungen!E:E,$A115),"")</f>
        <v/>
      </c>
      <c r="D115" s="88" t="str">
        <f>IFERROR(INDEX(Gruppierungen!D:D,$A115),"")</f>
        <v/>
      </c>
      <c r="E115" s="87" t="str">
        <f>IFERROR(INDEX(Gruppierungen!F:F,$A115),"")</f>
        <v/>
      </c>
      <c r="F115" s="87" t="str">
        <f>IFERROR(INDEX(Gruppierungen!G:G,$A115),"")</f>
        <v/>
      </c>
      <c r="G115" s="78" t="str">
        <f t="shared" si="15"/>
        <v/>
      </c>
      <c r="H115" s="89" t="str">
        <f t="shared" si="23"/>
        <v/>
      </c>
      <c r="I115" s="90" t="str">
        <f t="shared" si="24"/>
        <v/>
      </c>
      <c r="J115" s="95"/>
      <c r="K115" s="96"/>
      <c r="L115" s="95"/>
      <c r="M115" s="96"/>
      <c r="N115" s="82">
        <f t="shared" si="16"/>
        <v>0</v>
      </c>
      <c r="O115" s="83">
        <f t="shared" si="17"/>
        <v>0</v>
      </c>
      <c r="P115" s="82">
        <f t="shared" si="18"/>
        <v>0</v>
      </c>
      <c r="Q115" s="83">
        <f t="shared" si="19"/>
        <v>0</v>
      </c>
      <c r="R115" s="84"/>
      <c r="S115" s="91" t="str">
        <f t="shared" si="20"/>
        <v/>
      </c>
      <c r="T115" s="92" t="str">
        <f t="shared" si="21"/>
        <v/>
      </c>
    </row>
    <row r="116" spans="1:20" x14ac:dyDescent="0.25">
      <c r="A116" s="53" t="str">
        <f t="shared" si="22"/>
        <v/>
      </c>
      <c r="C116" s="140" t="str">
        <f>IFERROR(INDEX(Gruppierungen!E:E,$A116),"")</f>
        <v/>
      </c>
      <c r="D116" s="88" t="str">
        <f>IFERROR(INDEX(Gruppierungen!D:D,$A116),"")</f>
        <v/>
      </c>
      <c r="E116" s="87" t="str">
        <f>IFERROR(INDEX(Gruppierungen!F:F,$A116),"")</f>
        <v/>
      </c>
      <c r="F116" s="87" t="str">
        <f>IFERROR(INDEX(Gruppierungen!G:G,$A116),"")</f>
        <v/>
      </c>
      <c r="G116" s="78" t="str">
        <f t="shared" si="15"/>
        <v/>
      </c>
      <c r="H116" s="89" t="str">
        <f t="shared" si="23"/>
        <v/>
      </c>
      <c r="I116" s="90" t="str">
        <f t="shared" si="24"/>
        <v/>
      </c>
      <c r="J116" s="95"/>
      <c r="K116" s="96"/>
      <c r="L116" s="95"/>
      <c r="M116" s="96"/>
      <c r="N116" s="82">
        <f t="shared" si="16"/>
        <v>0</v>
      </c>
      <c r="O116" s="83">
        <f t="shared" si="17"/>
        <v>0</v>
      </c>
      <c r="P116" s="82">
        <f t="shared" si="18"/>
        <v>0</v>
      </c>
      <c r="Q116" s="83">
        <f t="shared" si="19"/>
        <v>0</v>
      </c>
      <c r="R116" s="84"/>
      <c r="S116" s="91" t="str">
        <f t="shared" si="20"/>
        <v/>
      </c>
      <c r="T116" s="92" t="str">
        <f t="shared" si="21"/>
        <v/>
      </c>
    </row>
    <row r="117" spans="1:20" x14ac:dyDescent="0.25">
      <c r="A117" s="53" t="str">
        <f t="shared" si="22"/>
        <v/>
      </c>
      <c r="C117" s="140" t="str">
        <f>IFERROR(INDEX(Gruppierungen!E:E,$A117),"")</f>
        <v/>
      </c>
      <c r="D117" s="88" t="str">
        <f>IFERROR(INDEX(Gruppierungen!D:D,$A117),"")</f>
        <v/>
      </c>
      <c r="E117" s="87" t="str">
        <f>IFERROR(INDEX(Gruppierungen!F:F,$A117),"")</f>
        <v/>
      </c>
      <c r="F117" s="87" t="str">
        <f>IFERROR(INDEX(Gruppierungen!G:G,$A117),"")</f>
        <v/>
      </c>
      <c r="G117" s="78" t="str">
        <f t="shared" si="15"/>
        <v/>
      </c>
      <c r="H117" s="89" t="str">
        <f t="shared" si="23"/>
        <v/>
      </c>
      <c r="I117" s="90" t="str">
        <f t="shared" si="24"/>
        <v/>
      </c>
      <c r="J117" s="95"/>
      <c r="K117" s="96"/>
      <c r="L117" s="95"/>
      <c r="M117" s="96"/>
      <c r="N117" s="82">
        <f t="shared" si="16"/>
        <v>0</v>
      </c>
      <c r="O117" s="83">
        <f t="shared" si="17"/>
        <v>0</v>
      </c>
      <c r="P117" s="82">
        <f t="shared" si="18"/>
        <v>0</v>
      </c>
      <c r="Q117" s="83">
        <f t="shared" si="19"/>
        <v>0</v>
      </c>
      <c r="R117" s="84"/>
      <c r="S117" s="91" t="str">
        <f t="shared" si="20"/>
        <v/>
      </c>
      <c r="T117" s="92" t="str">
        <f t="shared" si="21"/>
        <v/>
      </c>
    </row>
    <row r="118" spans="1:20" x14ac:dyDescent="0.25">
      <c r="A118" s="53" t="str">
        <f t="shared" si="22"/>
        <v/>
      </c>
      <c r="C118" s="140" t="str">
        <f>IFERROR(INDEX(Gruppierungen!E:E,$A118),"")</f>
        <v/>
      </c>
      <c r="D118" s="88" t="str">
        <f>IFERROR(INDEX(Gruppierungen!D:D,$A118),"")</f>
        <v/>
      </c>
      <c r="E118" s="87" t="str">
        <f>IFERROR(INDEX(Gruppierungen!F:F,$A118),"")</f>
        <v/>
      </c>
      <c r="F118" s="87" t="str">
        <f>IFERROR(INDEX(Gruppierungen!G:G,$A118),"")</f>
        <v/>
      </c>
      <c r="G118" s="78" t="str">
        <f t="shared" si="15"/>
        <v/>
      </c>
      <c r="H118" s="89" t="str">
        <f t="shared" si="23"/>
        <v/>
      </c>
      <c r="I118" s="90" t="str">
        <f t="shared" si="24"/>
        <v/>
      </c>
      <c r="J118" s="95"/>
      <c r="K118" s="96"/>
      <c r="L118" s="95"/>
      <c r="M118" s="96"/>
      <c r="N118" s="82">
        <f t="shared" si="16"/>
        <v>0</v>
      </c>
      <c r="O118" s="83">
        <f t="shared" si="17"/>
        <v>0</v>
      </c>
      <c r="P118" s="82">
        <f t="shared" si="18"/>
        <v>0</v>
      </c>
      <c r="Q118" s="83">
        <f t="shared" si="19"/>
        <v>0</v>
      </c>
      <c r="R118" s="84"/>
      <c r="S118" s="91" t="str">
        <f t="shared" si="20"/>
        <v/>
      </c>
      <c r="T118" s="92" t="str">
        <f t="shared" si="21"/>
        <v/>
      </c>
    </row>
    <row r="119" spans="1:20" x14ac:dyDescent="0.25">
      <c r="A119" s="53" t="str">
        <f t="shared" si="22"/>
        <v/>
      </c>
      <c r="C119" s="140" t="str">
        <f>IFERROR(INDEX(Gruppierungen!E:E,$A119),"")</f>
        <v/>
      </c>
      <c r="D119" s="88" t="str">
        <f>IFERROR(INDEX(Gruppierungen!D:D,$A119),"")</f>
        <v/>
      </c>
      <c r="E119" s="87" t="str">
        <f>IFERROR(INDEX(Gruppierungen!F:F,$A119),"")</f>
        <v/>
      </c>
      <c r="F119" s="87" t="str">
        <f>IFERROR(INDEX(Gruppierungen!G:G,$A119),"")</f>
        <v/>
      </c>
      <c r="G119" s="78" t="str">
        <f t="shared" si="15"/>
        <v/>
      </c>
      <c r="H119" s="89" t="str">
        <f t="shared" si="23"/>
        <v/>
      </c>
      <c r="I119" s="90" t="str">
        <f t="shared" si="24"/>
        <v/>
      </c>
      <c r="J119" s="95"/>
      <c r="K119" s="96"/>
      <c r="L119" s="95"/>
      <c r="M119" s="96"/>
      <c r="N119" s="82">
        <f t="shared" si="16"/>
        <v>0</v>
      </c>
      <c r="O119" s="83">
        <f t="shared" si="17"/>
        <v>0</v>
      </c>
      <c r="P119" s="82">
        <f t="shared" si="18"/>
        <v>0</v>
      </c>
      <c r="Q119" s="83">
        <f t="shared" si="19"/>
        <v>0</v>
      </c>
      <c r="R119" s="84"/>
      <c r="S119" s="91" t="str">
        <f t="shared" si="20"/>
        <v/>
      </c>
      <c r="T119" s="92" t="str">
        <f t="shared" si="21"/>
        <v/>
      </c>
    </row>
    <row r="120" spans="1:20" x14ac:dyDescent="0.25">
      <c r="A120" s="53" t="str">
        <f t="shared" si="22"/>
        <v/>
      </c>
      <c r="C120" s="140" t="str">
        <f>IFERROR(INDEX(Gruppierungen!E:E,$A120),"")</f>
        <v/>
      </c>
      <c r="D120" s="88" t="str">
        <f>IFERROR(INDEX(Gruppierungen!D:D,$A120),"")</f>
        <v/>
      </c>
      <c r="E120" s="87" t="str">
        <f>IFERROR(INDEX(Gruppierungen!F:F,$A120),"")</f>
        <v/>
      </c>
      <c r="F120" s="87" t="str">
        <f>IFERROR(INDEX(Gruppierungen!G:G,$A120),"")</f>
        <v/>
      </c>
      <c r="G120" s="78" t="str">
        <f t="shared" si="15"/>
        <v/>
      </c>
      <c r="H120" s="89" t="str">
        <f t="shared" si="23"/>
        <v/>
      </c>
      <c r="I120" s="90" t="str">
        <f t="shared" si="24"/>
        <v/>
      </c>
      <c r="J120" s="95"/>
      <c r="K120" s="96"/>
      <c r="L120" s="95"/>
      <c r="M120" s="96"/>
      <c r="N120" s="82">
        <f t="shared" si="16"/>
        <v>0</v>
      </c>
      <c r="O120" s="83">
        <f t="shared" si="17"/>
        <v>0</v>
      </c>
      <c r="P120" s="82">
        <f t="shared" si="18"/>
        <v>0</v>
      </c>
      <c r="Q120" s="83">
        <f t="shared" si="19"/>
        <v>0</v>
      </c>
      <c r="R120" s="84"/>
      <c r="S120" s="91" t="str">
        <f t="shared" si="20"/>
        <v/>
      </c>
      <c r="T120" s="92" t="str">
        <f t="shared" si="21"/>
        <v/>
      </c>
    </row>
    <row r="121" spans="1:20" x14ac:dyDescent="0.25">
      <c r="A121" s="53" t="str">
        <f t="shared" si="22"/>
        <v/>
      </c>
      <c r="C121" s="140" t="str">
        <f>IFERROR(INDEX(Gruppierungen!E:E,$A121),"")</f>
        <v/>
      </c>
      <c r="D121" s="88" t="str">
        <f>IFERROR(INDEX(Gruppierungen!D:D,$A121),"")</f>
        <v/>
      </c>
      <c r="E121" s="87" t="str">
        <f>IFERROR(INDEX(Gruppierungen!F:F,$A121),"")</f>
        <v/>
      </c>
      <c r="F121" s="87" t="str">
        <f>IFERROR(INDEX(Gruppierungen!G:G,$A121),"")</f>
        <v/>
      </c>
      <c r="G121" s="78" t="str">
        <f t="shared" si="15"/>
        <v/>
      </c>
      <c r="H121" s="89" t="str">
        <f t="shared" si="23"/>
        <v/>
      </c>
      <c r="I121" s="90" t="str">
        <f t="shared" si="24"/>
        <v/>
      </c>
      <c r="J121" s="95"/>
      <c r="K121" s="96"/>
      <c r="L121" s="95"/>
      <c r="M121" s="96"/>
      <c r="N121" s="82">
        <f t="shared" si="16"/>
        <v>0</v>
      </c>
      <c r="O121" s="83">
        <f t="shared" si="17"/>
        <v>0</v>
      </c>
      <c r="P121" s="82">
        <f t="shared" si="18"/>
        <v>0</v>
      </c>
      <c r="Q121" s="83">
        <f t="shared" si="19"/>
        <v>0</v>
      </c>
      <c r="R121" s="84"/>
      <c r="S121" s="91" t="str">
        <f t="shared" si="20"/>
        <v/>
      </c>
      <c r="T121" s="92" t="str">
        <f t="shared" si="21"/>
        <v/>
      </c>
    </row>
    <row r="122" spans="1:20" x14ac:dyDescent="0.25">
      <c r="A122" s="53" t="str">
        <f t="shared" si="22"/>
        <v/>
      </c>
      <c r="C122" s="140" t="str">
        <f>IFERROR(INDEX(Gruppierungen!E:E,$A122),"")</f>
        <v/>
      </c>
      <c r="D122" s="88" t="str">
        <f>IFERROR(INDEX(Gruppierungen!D:D,$A122),"")</f>
        <v/>
      </c>
      <c r="E122" s="87" t="str">
        <f>IFERROR(INDEX(Gruppierungen!F:F,$A122),"")</f>
        <v/>
      </c>
      <c r="F122" s="87" t="str">
        <f>IFERROR(INDEX(Gruppierungen!G:G,$A122),"")</f>
        <v/>
      </c>
      <c r="G122" s="78" t="str">
        <f t="shared" si="15"/>
        <v/>
      </c>
      <c r="H122" s="89" t="str">
        <f t="shared" si="23"/>
        <v/>
      </c>
      <c r="I122" s="90" t="str">
        <f t="shared" si="24"/>
        <v/>
      </c>
      <c r="J122" s="95"/>
      <c r="K122" s="96"/>
      <c r="L122" s="95"/>
      <c r="M122" s="96"/>
      <c r="N122" s="82">
        <f t="shared" si="16"/>
        <v>0</v>
      </c>
      <c r="O122" s="83">
        <f t="shared" si="17"/>
        <v>0</v>
      </c>
      <c r="P122" s="82">
        <f t="shared" si="18"/>
        <v>0</v>
      </c>
      <c r="Q122" s="83">
        <f t="shared" si="19"/>
        <v>0</v>
      </c>
      <c r="R122" s="84"/>
      <c r="S122" s="91" t="str">
        <f t="shared" si="20"/>
        <v/>
      </c>
      <c r="T122" s="92" t="str">
        <f t="shared" si="21"/>
        <v/>
      </c>
    </row>
    <row r="123" spans="1:20" x14ac:dyDescent="0.25">
      <c r="A123" s="53" t="str">
        <f t="shared" si="22"/>
        <v/>
      </c>
      <c r="C123" s="140" t="str">
        <f>IFERROR(INDEX(Gruppierungen!E:E,$A123),"")</f>
        <v/>
      </c>
      <c r="D123" s="88" t="str">
        <f>IFERROR(INDEX(Gruppierungen!D:D,$A123),"")</f>
        <v/>
      </c>
      <c r="E123" s="87" t="str">
        <f>IFERROR(INDEX(Gruppierungen!F:F,$A123),"")</f>
        <v/>
      </c>
      <c r="F123" s="87" t="str">
        <f>IFERROR(INDEX(Gruppierungen!G:G,$A123),"")</f>
        <v/>
      </c>
      <c r="G123" s="78" t="str">
        <f t="shared" si="15"/>
        <v/>
      </c>
      <c r="H123" s="89" t="str">
        <f t="shared" si="23"/>
        <v/>
      </c>
      <c r="I123" s="90" t="str">
        <f t="shared" si="24"/>
        <v/>
      </c>
      <c r="J123" s="95"/>
      <c r="K123" s="96"/>
      <c r="L123" s="95"/>
      <c r="M123" s="96"/>
      <c r="N123" s="82">
        <f t="shared" si="16"/>
        <v>0</v>
      </c>
      <c r="O123" s="83">
        <f t="shared" si="17"/>
        <v>0</v>
      </c>
      <c r="P123" s="82">
        <f t="shared" si="18"/>
        <v>0</v>
      </c>
      <c r="Q123" s="83">
        <f t="shared" si="19"/>
        <v>0</v>
      </c>
      <c r="R123" s="84"/>
      <c r="S123" s="91" t="str">
        <f t="shared" si="20"/>
        <v/>
      </c>
      <c r="T123" s="92" t="str">
        <f t="shared" si="21"/>
        <v/>
      </c>
    </row>
    <row r="124" spans="1:20" x14ac:dyDescent="0.25">
      <c r="A124" s="53" t="str">
        <f t="shared" si="22"/>
        <v/>
      </c>
      <c r="C124" s="140" t="str">
        <f>IFERROR(INDEX(Gruppierungen!E:E,$A124),"")</f>
        <v/>
      </c>
      <c r="D124" s="88" t="str">
        <f>IFERROR(INDEX(Gruppierungen!D:D,$A124),"")</f>
        <v/>
      </c>
      <c r="E124" s="87" t="str">
        <f>IFERROR(INDEX(Gruppierungen!F:F,$A124),"")</f>
        <v/>
      </c>
      <c r="F124" s="87" t="str">
        <f>IFERROR(INDEX(Gruppierungen!G:G,$A124),"")</f>
        <v/>
      </c>
      <c r="G124" s="78" t="str">
        <f t="shared" si="15"/>
        <v/>
      </c>
      <c r="H124" s="89" t="str">
        <f t="shared" si="23"/>
        <v/>
      </c>
      <c r="I124" s="90" t="str">
        <f t="shared" si="24"/>
        <v/>
      </c>
      <c r="J124" s="95"/>
      <c r="K124" s="96"/>
      <c r="L124" s="95"/>
      <c r="M124" s="96"/>
      <c r="N124" s="82">
        <f t="shared" si="16"/>
        <v>0</v>
      </c>
      <c r="O124" s="83">
        <f t="shared" si="17"/>
        <v>0</v>
      </c>
      <c r="P124" s="82">
        <f t="shared" si="18"/>
        <v>0</v>
      </c>
      <c r="Q124" s="83">
        <f t="shared" si="19"/>
        <v>0</v>
      </c>
      <c r="R124" s="84"/>
      <c r="S124" s="91" t="str">
        <f t="shared" si="20"/>
        <v/>
      </c>
      <c r="T124" s="92" t="str">
        <f t="shared" si="21"/>
        <v/>
      </c>
    </row>
    <row r="125" spans="1:20" x14ac:dyDescent="0.25">
      <c r="A125" s="53" t="str">
        <f t="shared" si="22"/>
        <v/>
      </c>
      <c r="C125" s="140" t="str">
        <f>IFERROR(INDEX(Gruppierungen!E:E,$A125),"")</f>
        <v/>
      </c>
      <c r="D125" s="88" t="str">
        <f>IFERROR(INDEX(Gruppierungen!D:D,$A125),"")</f>
        <v/>
      </c>
      <c r="E125" s="87" t="str">
        <f>IFERROR(INDEX(Gruppierungen!F:F,$A125),"")</f>
        <v/>
      </c>
      <c r="F125" s="87" t="str">
        <f>IFERROR(INDEX(Gruppierungen!G:G,$A125),"")</f>
        <v/>
      </c>
      <c r="G125" s="78" t="str">
        <f t="shared" si="15"/>
        <v/>
      </c>
      <c r="H125" s="89" t="str">
        <f t="shared" si="23"/>
        <v/>
      </c>
      <c r="I125" s="90" t="str">
        <f t="shared" si="24"/>
        <v/>
      </c>
      <c r="J125" s="95"/>
      <c r="K125" s="96"/>
      <c r="L125" s="95"/>
      <c r="M125" s="96"/>
      <c r="N125" s="82">
        <f t="shared" si="16"/>
        <v>0</v>
      </c>
      <c r="O125" s="83">
        <f t="shared" si="17"/>
        <v>0</v>
      </c>
      <c r="P125" s="82">
        <f t="shared" si="18"/>
        <v>0</v>
      </c>
      <c r="Q125" s="83">
        <f t="shared" si="19"/>
        <v>0</v>
      </c>
      <c r="R125" s="84"/>
      <c r="S125" s="91" t="str">
        <f t="shared" si="20"/>
        <v/>
      </c>
      <c r="T125" s="92" t="str">
        <f t="shared" si="21"/>
        <v/>
      </c>
    </row>
    <row r="126" spans="1:20" x14ac:dyDescent="0.25">
      <c r="A126" s="53" t="str">
        <f t="shared" si="22"/>
        <v/>
      </c>
      <c r="C126" s="140" t="str">
        <f>IFERROR(INDEX(Gruppierungen!E:E,$A126),"")</f>
        <v/>
      </c>
      <c r="D126" s="88" t="str">
        <f>IFERROR(INDEX(Gruppierungen!D:D,$A126),"")</f>
        <v/>
      </c>
      <c r="E126" s="87" t="str">
        <f>IFERROR(INDEX(Gruppierungen!F:F,$A126),"")</f>
        <v/>
      </c>
      <c r="F126" s="87" t="str">
        <f>IFERROR(INDEX(Gruppierungen!G:G,$A126),"")</f>
        <v/>
      </c>
      <c r="G126" s="78" t="str">
        <f t="shared" si="15"/>
        <v/>
      </c>
      <c r="H126" s="89" t="str">
        <f t="shared" si="23"/>
        <v/>
      </c>
      <c r="I126" s="90" t="str">
        <f t="shared" si="24"/>
        <v/>
      </c>
      <c r="J126" s="95"/>
      <c r="K126" s="96"/>
      <c r="L126" s="95"/>
      <c r="M126" s="96"/>
      <c r="N126" s="82">
        <f t="shared" si="16"/>
        <v>0</v>
      </c>
      <c r="O126" s="83">
        <f t="shared" si="17"/>
        <v>0</v>
      </c>
      <c r="P126" s="82">
        <f t="shared" si="18"/>
        <v>0</v>
      </c>
      <c r="Q126" s="83">
        <f t="shared" si="19"/>
        <v>0</v>
      </c>
      <c r="R126" s="84"/>
      <c r="S126" s="91" t="str">
        <f t="shared" si="20"/>
        <v/>
      </c>
      <c r="T126" s="92" t="str">
        <f t="shared" si="21"/>
        <v/>
      </c>
    </row>
    <row r="127" spans="1:20" x14ac:dyDescent="0.25">
      <c r="A127" s="53" t="str">
        <f t="shared" si="22"/>
        <v/>
      </c>
      <c r="C127" s="140" t="str">
        <f>IFERROR(INDEX(Gruppierungen!E:E,$A127),"")</f>
        <v/>
      </c>
      <c r="D127" s="88" t="str">
        <f>IFERROR(INDEX(Gruppierungen!D:D,$A127),"")</f>
        <v/>
      </c>
      <c r="E127" s="87" t="str">
        <f>IFERROR(INDEX(Gruppierungen!F:F,$A127),"")</f>
        <v/>
      </c>
      <c r="F127" s="87" t="str">
        <f>IFERROR(INDEX(Gruppierungen!G:G,$A127),"")</f>
        <v/>
      </c>
      <c r="G127" s="78" t="str">
        <f t="shared" si="15"/>
        <v/>
      </c>
      <c r="H127" s="89" t="str">
        <f t="shared" si="23"/>
        <v/>
      </c>
      <c r="I127" s="90" t="str">
        <f t="shared" si="24"/>
        <v/>
      </c>
      <c r="J127" s="95"/>
      <c r="K127" s="96"/>
      <c r="L127" s="95"/>
      <c r="M127" s="96"/>
      <c r="N127" s="82">
        <f t="shared" si="16"/>
        <v>0</v>
      </c>
      <c r="O127" s="83">
        <f t="shared" si="17"/>
        <v>0</v>
      </c>
      <c r="P127" s="82">
        <f t="shared" si="18"/>
        <v>0</v>
      </c>
      <c r="Q127" s="83">
        <f t="shared" si="19"/>
        <v>0</v>
      </c>
      <c r="R127" s="84"/>
      <c r="S127" s="91" t="str">
        <f t="shared" si="20"/>
        <v/>
      </c>
      <c r="T127" s="92" t="str">
        <f t="shared" si="21"/>
        <v/>
      </c>
    </row>
    <row r="128" spans="1:20" x14ac:dyDescent="0.25">
      <c r="A128" s="53" t="str">
        <f t="shared" si="22"/>
        <v/>
      </c>
      <c r="C128" s="141" t="str">
        <f>IFERROR(INDEX(Gruppierungen!E:E,$A128),"")</f>
        <v/>
      </c>
      <c r="D128" s="142" t="str">
        <f>IFERROR(INDEX(Gruppierungen!D:D,$A128),"")</f>
        <v/>
      </c>
      <c r="E128" s="143" t="str">
        <f>IFERROR(INDEX(Gruppierungen!F:F,$A128),"")</f>
        <v/>
      </c>
      <c r="F128" s="143" t="str">
        <f>IFERROR(INDEX(Gruppierungen!G:G,$A128),"")</f>
        <v/>
      </c>
      <c r="G128" s="144" t="str">
        <f t="shared" si="15"/>
        <v/>
      </c>
      <c r="H128" s="145" t="str">
        <f t="shared" si="23"/>
        <v/>
      </c>
      <c r="I128" s="146" t="str">
        <f t="shared" si="24"/>
        <v/>
      </c>
      <c r="J128" s="147"/>
      <c r="K128" s="148"/>
      <c r="L128" s="147"/>
      <c r="M128" s="148"/>
      <c r="N128" s="82">
        <f t="shared" si="16"/>
        <v>0</v>
      </c>
      <c r="O128" s="83">
        <f t="shared" si="17"/>
        <v>0</v>
      </c>
      <c r="P128" s="82">
        <f t="shared" si="18"/>
        <v>0</v>
      </c>
      <c r="Q128" s="83">
        <f t="shared" si="19"/>
        <v>0</v>
      </c>
      <c r="R128" s="84"/>
      <c r="S128" s="91" t="str">
        <f t="shared" si="20"/>
        <v/>
      </c>
      <c r="T128" s="92" t="str">
        <f t="shared" si="21"/>
        <v/>
      </c>
    </row>
    <row r="129" spans="3:18" x14ac:dyDescent="0.25">
      <c r="C129" s="54" t="s">
        <v>39</v>
      </c>
      <c r="D129" s="54" t="s">
        <v>39</v>
      </c>
      <c r="E129" s="54" t="s">
        <v>39</v>
      </c>
      <c r="F129" s="54" t="s">
        <v>39</v>
      </c>
      <c r="H129" s="54" t="s">
        <v>39</v>
      </c>
      <c r="I129" s="54" t="s">
        <v>39</v>
      </c>
      <c r="J129" s="54" t="s">
        <v>39</v>
      </c>
      <c r="K129" s="54" t="s">
        <v>39</v>
      </c>
      <c r="L129" s="54" t="s">
        <v>39</v>
      </c>
      <c r="M129" s="54" t="s">
        <v>39</v>
      </c>
      <c r="N129" s="55" t="str">
        <f t="shared" si="16"/>
        <v xml:space="preserve"> </v>
      </c>
      <c r="O129" s="55" t="str">
        <f t="shared" si="17"/>
        <v xml:space="preserve"> </v>
      </c>
      <c r="P129" s="55" t="str">
        <f t="shared" si="18"/>
        <v xml:space="preserve"> </v>
      </c>
      <c r="Q129" s="55" t="str">
        <f t="shared" si="19"/>
        <v xml:space="preserve"> </v>
      </c>
      <c r="R129" s="84"/>
    </row>
  </sheetData>
  <sheetProtection sheet="1" objects="1" scenarios="1"/>
  <mergeCells count="9">
    <mergeCell ref="S7:T7"/>
    <mergeCell ref="C2:M2"/>
    <mergeCell ref="C4:H4"/>
    <mergeCell ref="J7:K7"/>
    <mergeCell ref="L7:M7"/>
    <mergeCell ref="P7:Q7"/>
    <mergeCell ref="N7:O7"/>
    <mergeCell ref="N6:Q6"/>
    <mergeCell ref="J6:M6"/>
  </mergeCells>
  <pageMargins left="0.39370078740157483" right="0.39370078740157483" top="0.39370078740157483" bottom="0.39370078740157483" header="0.31496062992125984" footer="0.31496062992125984"/>
  <pageSetup paperSize="9" scale="84" fitToHeight="0" orientation="portrait" horizontalDpi="4294967293" verticalDpi="0" r:id="rId1"/>
  <ignoredErrors>
    <ignoredError sqref="O9" formula="1"/>
  </ignoredErrors>
  <drawing r:id="rId2"/>
  <pictur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autoPageBreaks="0" fitToPage="1"/>
  </sheetPr>
  <dimension ref="A1:M29"/>
  <sheetViews>
    <sheetView showGridLines="0" zoomScaleNormal="100" workbookViewId="0">
      <pane ySplit="7" topLeftCell="A8" activePane="bottomLeft" state="frozen"/>
      <selection activeCell="E31" sqref="E31"/>
      <selection pane="bottomLeft" activeCell="G12" sqref="G12"/>
    </sheetView>
  </sheetViews>
  <sheetFormatPr baseColWidth="10" defaultColWidth="9.140625" defaultRowHeight="14.25" x14ac:dyDescent="0.25"/>
  <cols>
    <col min="1" max="1" width="8.7109375" style="119" customWidth="1"/>
    <col min="2" max="2" width="22.7109375" style="64" customWidth="1"/>
    <col min="3" max="3" width="15.85546875" style="64" customWidth="1"/>
    <col min="4" max="7" width="12.7109375" style="64" customWidth="1"/>
    <col min="8" max="8" width="19.28515625" style="64" customWidth="1"/>
    <col min="9" max="9" width="12.7109375" style="309" customWidth="1"/>
    <col min="10" max="10" width="9.140625" style="64"/>
    <col min="11" max="13" width="9.140625" style="100"/>
    <col min="14" max="16384" width="9.140625" style="64"/>
  </cols>
  <sheetData>
    <row r="1" spans="1:13" ht="12" customHeight="1" x14ac:dyDescent="0.25"/>
    <row r="2" spans="1:13" s="60" customFormat="1" ht="27" customHeight="1" x14ac:dyDescent="0.25">
      <c r="A2" s="119"/>
      <c r="B2" s="329" t="str">
        <f>Title</f>
        <v>10. MMT  am 3. Mai 2014 in Erlangen</v>
      </c>
      <c r="C2" s="329"/>
      <c r="D2" s="329"/>
      <c r="E2" s="329"/>
      <c r="F2" s="329"/>
      <c r="G2" s="329"/>
      <c r="H2" s="329"/>
      <c r="I2" s="329"/>
      <c r="K2" s="101"/>
      <c r="L2" s="101"/>
      <c r="M2" s="101"/>
    </row>
    <row r="4" spans="1:13" s="102" customFormat="1" ht="15.75" x14ac:dyDescent="0.25">
      <c r="A4" s="120"/>
      <c r="B4" s="333" t="s">
        <v>38</v>
      </c>
      <c r="C4" s="333"/>
      <c r="D4" s="333"/>
      <c r="E4" s="333"/>
      <c r="F4" s="333"/>
      <c r="I4" s="310"/>
      <c r="K4" s="103"/>
      <c r="L4" s="103"/>
      <c r="M4" s="103"/>
    </row>
    <row r="5" spans="1:13" s="69" customFormat="1" ht="15" customHeight="1" x14ac:dyDescent="0.25">
      <c r="A5" s="156"/>
      <c r="I5" s="311"/>
      <c r="K5" s="156"/>
      <c r="L5" s="156"/>
      <c r="M5" s="156"/>
    </row>
    <row r="6" spans="1:13" ht="15" customHeight="1" x14ac:dyDescent="0.25">
      <c r="A6" s="100"/>
      <c r="C6" s="330"/>
      <c r="D6" s="330"/>
      <c r="E6" s="330"/>
      <c r="I6" s="309" t="s">
        <v>39</v>
      </c>
      <c r="K6" s="64"/>
      <c r="L6" s="64"/>
      <c r="M6" s="64"/>
    </row>
    <row r="7" spans="1:13" s="69" customFormat="1" ht="21" customHeight="1" thickBot="1" x14ac:dyDescent="0.3">
      <c r="A7" s="121" t="b">
        <f>SUM(D8:D23)&gt;0</f>
        <v>0</v>
      </c>
      <c r="B7" s="104" t="s">
        <v>1</v>
      </c>
      <c r="C7" s="105" t="s">
        <v>46</v>
      </c>
      <c r="D7" s="105" t="s">
        <v>36</v>
      </c>
      <c r="E7" s="331" t="s">
        <v>37</v>
      </c>
      <c r="F7" s="332"/>
      <c r="G7" s="105" t="s">
        <v>47</v>
      </c>
      <c r="H7" s="106" t="s">
        <v>45</v>
      </c>
      <c r="I7" s="311"/>
    </row>
    <row r="8" spans="1:13" ht="21" customHeight="1" x14ac:dyDescent="0.25">
      <c r="B8" s="107" t="str">
        <f>IF(Teams!C10&lt;&gt;"",Teams!C10,"")</f>
        <v>Team 1</v>
      </c>
      <c r="C8" s="108">
        <f t="shared" ref="C8:C23" si="0">IF(AND(B8&lt;&gt;"",$A$7),RANK(H8,$H$8:$H$23),0)</f>
        <v>0</v>
      </c>
      <c r="D8" s="85" t="str">
        <f>IF(E8+F8&gt;0,SUMIF('Vorrunden-Einzelergebnisse'!$H$9:$I$128,"="&amp;B8,'Vorrunden-Einzelergebnisse'!$S$9:$T$128),"")</f>
        <v/>
      </c>
      <c r="E8" s="109">
        <f>SUMIF('Vorrunden-Einzelergebnisse'!$H$9:$I$128,B8,'Vorrunden-Einzelergebnisse'!$J$9:$K$128)
 + SUMIF('Vorrunden-Einzelergebnisse'!$H$9:$I$128,B8,'Vorrunden-Einzelergebnisse'!$P$9:$Q$128)</f>
        <v>0</v>
      </c>
      <c r="F8" s="110">
        <f>SUMIF('Vorrunden-Einzelergebnisse'!$H$9:$I$128,B8,'Vorrunden-Einzelergebnisse'!$N$9:$O$128)
 + SUMIF('Vorrunden-Einzelergebnisse'!$H$9:$I$128,B8,'Vorrunden-Einzelergebnisse'!$L$9:$M$128)</f>
        <v>0</v>
      </c>
      <c r="G8" s="98"/>
      <c r="H8" s="111">
        <f>IF(E8+F8&gt;0,D8*100000+E8-F8+G8,0)</f>
        <v>0</v>
      </c>
      <c r="I8" s="312" t="str">
        <f>IF(AND(C8&gt;0,COUNTIF($C$8:$C$23,C8)&gt;1),"Manuelle Korrektur erforderlich!","")</f>
        <v/>
      </c>
      <c r="M8" s="64"/>
    </row>
    <row r="9" spans="1:13" ht="21" customHeight="1" x14ac:dyDescent="0.25">
      <c r="B9" s="107" t="str">
        <f>IF(Teams!C11&lt;&gt;"",Teams!C11,"")</f>
        <v>Team 2</v>
      </c>
      <c r="C9" s="108">
        <f t="shared" si="0"/>
        <v>0</v>
      </c>
      <c r="D9" s="85" t="str">
        <f>IF(E9+F9&gt;0,SUMIF('Vorrunden-Einzelergebnisse'!$H$9:$I$128,"="&amp;B9,'Vorrunden-Einzelergebnisse'!$S$9:$T$128),"")</f>
        <v/>
      </c>
      <c r="E9" s="109">
        <f>SUMIF('Vorrunden-Einzelergebnisse'!$H$9:$I$128,B9,'Vorrunden-Einzelergebnisse'!$J$9:$K$128)
 + SUMIF('Vorrunden-Einzelergebnisse'!$H$9:$I$128,B9,'Vorrunden-Einzelergebnisse'!$P$9:$Q$128)</f>
        <v>0</v>
      </c>
      <c r="F9" s="112">
        <f>SUMIF('Vorrunden-Einzelergebnisse'!$H$9:$I$128,B9,'Vorrunden-Einzelergebnisse'!$N$9:$O$128)
 + SUMIF('Vorrunden-Einzelergebnisse'!$H$9:$I$128,B9,'Vorrunden-Einzelergebnisse'!$L$9:$M$128)</f>
        <v>0</v>
      </c>
      <c r="G9" s="98"/>
      <c r="H9" s="111">
        <f t="shared" ref="H9:H23" si="1">IF(E9+F9&gt;0,D9*100000+E9-F9+G9,0)</f>
        <v>0</v>
      </c>
      <c r="I9" s="312" t="str">
        <f t="shared" ref="I9:I23" si="2">IF(AND(C9&gt;0,COUNTIF($C$8:$C$23,C9)&gt;1),"Manuelle Korrektur erforderlich!","")</f>
        <v/>
      </c>
      <c r="M9" s="64"/>
    </row>
    <row r="10" spans="1:13" ht="21" customHeight="1" x14ac:dyDescent="0.25">
      <c r="B10" s="107" t="str">
        <f>IF(Teams!C12&lt;&gt;"",Teams!C12,"")</f>
        <v>Team 3</v>
      </c>
      <c r="C10" s="108">
        <f t="shared" si="0"/>
        <v>0</v>
      </c>
      <c r="D10" s="85" t="str">
        <f>IF(E10+F10&gt;0,SUMIF('Vorrunden-Einzelergebnisse'!$H$9:$I$128,"="&amp;B10,'Vorrunden-Einzelergebnisse'!$S$9:$T$128),"")</f>
        <v/>
      </c>
      <c r="E10" s="109">
        <f>SUMIF('Vorrunden-Einzelergebnisse'!$H$9:$I$128,B10,'Vorrunden-Einzelergebnisse'!$J$9:$K$128)
 + SUMIF('Vorrunden-Einzelergebnisse'!$H$9:$I$128,B10,'Vorrunden-Einzelergebnisse'!$P$9:$Q$128)</f>
        <v>0</v>
      </c>
      <c r="F10" s="112">
        <f>SUMIF('Vorrunden-Einzelergebnisse'!$H$9:$I$128,B10,'Vorrunden-Einzelergebnisse'!$N$9:$O$128)
 + SUMIF('Vorrunden-Einzelergebnisse'!$H$9:$I$128,B10,'Vorrunden-Einzelergebnisse'!$L$9:$M$128)</f>
        <v>0</v>
      </c>
      <c r="G10" s="98"/>
      <c r="H10" s="111">
        <f t="shared" si="1"/>
        <v>0</v>
      </c>
      <c r="I10" s="312" t="str">
        <f t="shared" si="2"/>
        <v/>
      </c>
      <c r="M10" s="64"/>
    </row>
    <row r="11" spans="1:13" ht="21" customHeight="1" x14ac:dyDescent="0.25">
      <c r="B11" s="107" t="str">
        <f>IF(Teams!C13&lt;&gt;"",Teams!C13,"")</f>
        <v/>
      </c>
      <c r="C11" s="108">
        <f t="shared" si="0"/>
        <v>0</v>
      </c>
      <c r="D11" s="85" t="str">
        <f>IF(E11+F11&gt;0,SUMIF('Vorrunden-Einzelergebnisse'!$H$9:$I$128,"="&amp;B11,'Vorrunden-Einzelergebnisse'!$S$9:$T$128),"")</f>
        <v/>
      </c>
      <c r="E11" s="109">
        <f>SUMIF('Vorrunden-Einzelergebnisse'!$H$9:$I$128,B11,'Vorrunden-Einzelergebnisse'!$J$9:$K$128)
 + SUMIF('Vorrunden-Einzelergebnisse'!$H$9:$I$128,B11,'Vorrunden-Einzelergebnisse'!$P$9:$Q$128)</f>
        <v>0</v>
      </c>
      <c r="F11" s="112">
        <f>SUMIF('Vorrunden-Einzelergebnisse'!$H$9:$I$128,B11,'Vorrunden-Einzelergebnisse'!$N$9:$O$128)
 + SUMIF('Vorrunden-Einzelergebnisse'!$H$9:$I$128,B11,'Vorrunden-Einzelergebnisse'!$L$9:$M$128)</f>
        <v>0</v>
      </c>
      <c r="G11" s="98"/>
      <c r="H11" s="111">
        <f t="shared" si="1"/>
        <v>0</v>
      </c>
      <c r="I11" s="312" t="str">
        <f t="shared" si="2"/>
        <v/>
      </c>
      <c r="M11" s="64"/>
    </row>
    <row r="12" spans="1:13" ht="21" customHeight="1" x14ac:dyDescent="0.25">
      <c r="B12" s="107" t="str">
        <f>IF(Teams!C14&lt;&gt;"",Teams!C14,"")</f>
        <v/>
      </c>
      <c r="C12" s="108">
        <f t="shared" si="0"/>
        <v>0</v>
      </c>
      <c r="D12" s="85" t="str">
        <f>IF(E12+F12&gt;0,SUMIF('Vorrunden-Einzelergebnisse'!$H$9:$I$128,"="&amp;B12,'Vorrunden-Einzelergebnisse'!$S$9:$T$128),"")</f>
        <v/>
      </c>
      <c r="E12" s="109">
        <f>SUMIF('Vorrunden-Einzelergebnisse'!$H$9:$I$128,B12,'Vorrunden-Einzelergebnisse'!$J$9:$K$128)
 + SUMIF('Vorrunden-Einzelergebnisse'!$H$9:$I$128,B12,'Vorrunden-Einzelergebnisse'!$P$9:$Q$128)</f>
        <v>0</v>
      </c>
      <c r="F12" s="112">
        <f>SUMIF('Vorrunden-Einzelergebnisse'!$H$9:$I$128,B12,'Vorrunden-Einzelergebnisse'!$N$9:$O$128)
 + SUMIF('Vorrunden-Einzelergebnisse'!$H$9:$I$128,B12,'Vorrunden-Einzelergebnisse'!$L$9:$M$128)</f>
        <v>0</v>
      </c>
      <c r="G12" s="98"/>
      <c r="H12" s="111">
        <f t="shared" si="1"/>
        <v>0</v>
      </c>
      <c r="I12" s="312" t="str">
        <f t="shared" si="2"/>
        <v/>
      </c>
      <c r="K12" s="64"/>
      <c r="L12" s="64"/>
      <c r="M12" s="64"/>
    </row>
    <row r="13" spans="1:13" ht="21" customHeight="1" x14ac:dyDescent="0.25">
      <c r="B13" s="107" t="str">
        <f>IF(Teams!C15&lt;&gt;"",Teams!C15,"")</f>
        <v/>
      </c>
      <c r="C13" s="108">
        <f t="shared" si="0"/>
        <v>0</v>
      </c>
      <c r="D13" s="85" t="str">
        <f>IF(E13+F13&gt;0,SUMIF('Vorrunden-Einzelergebnisse'!$H$9:$I$128,"="&amp;B13,'Vorrunden-Einzelergebnisse'!$S$9:$T$128),"")</f>
        <v/>
      </c>
      <c r="E13" s="109">
        <f>SUMIF('Vorrunden-Einzelergebnisse'!$H$9:$I$128,B13,'Vorrunden-Einzelergebnisse'!$J$9:$K$128)
 + SUMIF('Vorrunden-Einzelergebnisse'!$H$9:$I$128,B13,'Vorrunden-Einzelergebnisse'!$P$9:$Q$128)</f>
        <v>0</v>
      </c>
      <c r="F13" s="112">
        <f>SUMIF('Vorrunden-Einzelergebnisse'!$H$9:$I$128,B13,'Vorrunden-Einzelergebnisse'!$N$9:$O$128)
 + SUMIF('Vorrunden-Einzelergebnisse'!$H$9:$I$128,B13,'Vorrunden-Einzelergebnisse'!$L$9:$M$128)</f>
        <v>0</v>
      </c>
      <c r="G13" s="98"/>
      <c r="H13" s="111">
        <f t="shared" si="1"/>
        <v>0</v>
      </c>
      <c r="I13" s="312" t="str">
        <f t="shared" si="2"/>
        <v/>
      </c>
      <c r="K13" s="64"/>
      <c r="L13" s="64"/>
      <c r="M13" s="64"/>
    </row>
    <row r="14" spans="1:13" ht="21" customHeight="1" x14ac:dyDescent="0.25">
      <c r="B14" s="107" t="str">
        <f>IF(Teams!C16&lt;&gt;"",Teams!C16,"")</f>
        <v/>
      </c>
      <c r="C14" s="108">
        <f t="shared" si="0"/>
        <v>0</v>
      </c>
      <c r="D14" s="85" t="str">
        <f>IF(E14+F14&gt;0,SUMIF('Vorrunden-Einzelergebnisse'!$H$9:$I$128,"="&amp;B14,'Vorrunden-Einzelergebnisse'!$S$9:$T$128),"")</f>
        <v/>
      </c>
      <c r="E14" s="109">
        <f>SUMIF('Vorrunden-Einzelergebnisse'!$H$9:$I$128,B14,'Vorrunden-Einzelergebnisse'!$J$9:$K$128)
 + SUMIF('Vorrunden-Einzelergebnisse'!$H$9:$I$128,B14,'Vorrunden-Einzelergebnisse'!$P$9:$Q$128)</f>
        <v>0</v>
      </c>
      <c r="F14" s="112">
        <f>SUMIF('Vorrunden-Einzelergebnisse'!$H$9:$I$128,B14,'Vorrunden-Einzelergebnisse'!$N$9:$O$128)
 + SUMIF('Vorrunden-Einzelergebnisse'!$H$9:$I$128,B14,'Vorrunden-Einzelergebnisse'!$L$9:$M$128)</f>
        <v>0</v>
      </c>
      <c r="G14" s="98"/>
      <c r="H14" s="111">
        <f t="shared" si="1"/>
        <v>0</v>
      </c>
      <c r="I14" s="312" t="str">
        <f t="shared" si="2"/>
        <v/>
      </c>
      <c r="K14" s="64"/>
      <c r="L14" s="64"/>
      <c r="M14" s="64"/>
    </row>
    <row r="15" spans="1:13" ht="21" customHeight="1" x14ac:dyDescent="0.25">
      <c r="B15" s="107" t="str">
        <f>IF(Teams!C17&lt;&gt;"",Teams!C17,"")</f>
        <v/>
      </c>
      <c r="C15" s="108">
        <f t="shared" si="0"/>
        <v>0</v>
      </c>
      <c r="D15" s="85" t="str">
        <f>IF(E15+F15&gt;0,SUMIF('Vorrunden-Einzelergebnisse'!$H$9:$I$128,"="&amp;B15,'Vorrunden-Einzelergebnisse'!$S$9:$T$128),"")</f>
        <v/>
      </c>
      <c r="E15" s="109">
        <f>SUMIF('Vorrunden-Einzelergebnisse'!$H$9:$I$128,B15,'Vorrunden-Einzelergebnisse'!$J$9:$K$128)
 + SUMIF('Vorrunden-Einzelergebnisse'!$H$9:$I$128,B15,'Vorrunden-Einzelergebnisse'!$P$9:$Q$128)</f>
        <v>0</v>
      </c>
      <c r="F15" s="112">
        <f>SUMIF('Vorrunden-Einzelergebnisse'!$H$9:$I$128,B15,'Vorrunden-Einzelergebnisse'!$N$9:$O$128)
 + SUMIF('Vorrunden-Einzelergebnisse'!$H$9:$I$128,B15,'Vorrunden-Einzelergebnisse'!$L$9:$M$128)</f>
        <v>0</v>
      </c>
      <c r="G15" s="98"/>
      <c r="H15" s="111">
        <f t="shared" si="1"/>
        <v>0</v>
      </c>
      <c r="I15" s="312" t="str">
        <f t="shared" si="2"/>
        <v/>
      </c>
      <c r="K15" s="64"/>
      <c r="L15" s="64"/>
      <c r="M15" s="64"/>
    </row>
    <row r="16" spans="1:13" ht="21" customHeight="1" x14ac:dyDescent="0.25">
      <c r="B16" s="107" t="str">
        <f>IF(Teams!C18&lt;&gt;"",Teams!C18,"")</f>
        <v/>
      </c>
      <c r="C16" s="108">
        <f t="shared" si="0"/>
        <v>0</v>
      </c>
      <c r="D16" s="85" t="str">
        <f>IF(E16+F16&gt;0,SUMIF('Vorrunden-Einzelergebnisse'!$H$9:$I$128,"="&amp;B16,'Vorrunden-Einzelergebnisse'!$S$9:$T$128),"")</f>
        <v/>
      </c>
      <c r="E16" s="109">
        <f>SUMIF('Vorrunden-Einzelergebnisse'!$H$9:$I$128,B16,'Vorrunden-Einzelergebnisse'!$J$9:$K$128)
 + SUMIF('Vorrunden-Einzelergebnisse'!$H$9:$I$128,B16,'Vorrunden-Einzelergebnisse'!$P$9:$Q$128)</f>
        <v>0</v>
      </c>
      <c r="F16" s="112">
        <f>SUMIF('Vorrunden-Einzelergebnisse'!$H$9:$I$128,B16,'Vorrunden-Einzelergebnisse'!$N$9:$O$128)
 + SUMIF('Vorrunden-Einzelergebnisse'!$H$9:$I$128,B16,'Vorrunden-Einzelergebnisse'!$L$9:$M$128)</f>
        <v>0</v>
      </c>
      <c r="G16" s="98"/>
      <c r="H16" s="111">
        <f t="shared" si="1"/>
        <v>0</v>
      </c>
      <c r="I16" s="312" t="str">
        <f t="shared" si="2"/>
        <v/>
      </c>
      <c r="K16" s="64"/>
      <c r="L16" s="64"/>
      <c r="M16" s="64"/>
    </row>
    <row r="17" spans="1:13" ht="21" customHeight="1" x14ac:dyDescent="0.25">
      <c r="B17" s="107" t="str">
        <f>IF(Teams!C19&lt;&gt;"",Teams!C19,"")</f>
        <v/>
      </c>
      <c r="C17" s="108">
        <f t="shared" si="0"/>
        <v>0</v>
      </c>
      <c r="D17" s="85" t="str">
        <f>IF(E17+F17&gt;0,SUMIF('Vorrunden-Einzelergebnisse'!$H$9:$I$128,"="&amp;B17,'Vorrunden-Einzelergebnisse'!$S$9:$T$128),"")</f>
        <v/>
      </c>
      <c r="E17" s="109">
        <f>SUMIF('Vorrunden-Einzelergebnisse'!$H$9:$I$128,B17,'Vorrunden-Einzelergebnisse'!$J$9:$K$128)
 + SUMIF('Vorrunden-Einzelergebnisse'!$H$9:$I$128,B17,'Vorrunden-Einzelergebnisse'!$P$9:$Q$128)</f>
        <v>0</v>
      </c>
      <c r="F17" s="112">
        <f>SUMIF('Vorrunden-Einzelergebnisse'!$H$9:$I$128,B17,'Vorrunden-Einzelergebnisse'!$N$9:$O$128)
 + SUMIF('Vorrunden-Einzelergebnisse'!$H$9:$I$128,B17,'Vorrunden-Einzelergebnisse'!$L$9:$M$128)</f>
        <v>0</v>
      </c>
      <c r="G17" s="98"/>
      <c r="H17" s="111">
        <f t="shared" si="1"/>
        <v>0</v>
      </c>
      <c r="I17" s="312" t="str">
        <f t="shared" si="2"/>
        <v/>
      </c>
      <c r="K17" s="64"/>
      <c r="L17" s="64"/>
      <c r="M17" s="64"/>
    </row>
    <row r="18" spans="1:13" ht="21" customHeight="1" x14ac:dyDescent="0.25">
      <c r="B18" s="107" t="str">
        <f>IF(Teams!C20&lt;&gt;"",Teams!C20,"")</f>
        <v/>
      </c>
      <c r="C18" s="108">
        <f t="shared" si="0"/>
        <v>0</v>
      </c>
      <c r="D18" s="85" t="str">
        <f>IF(E18+F18&gt;0,SUMIF('Vorrunden-Einzelergebnisse'!$H$9:$I$128,"="&amp;B18,'Vorrunden-Einzelergebnisse'!$S$9:$T$128),"")</f>
        <v/>
      </c>
      <c r="E18" s="109">
        <f>SUMIF('Vorrunden-Einzelergebnisse'!$H$9:$I$128,B18,'Vorrunden-Einzelergebnisse'!$J$9:$K$128)
 + SUMIF('Vorrunden-Einzelergebnisse'!$H$9:$I$128,B18,'Vorrunden-Einzelergebnisse'!$P$9:$Q$128)</f>
        <v>0</v>
      </c>
      <c r="F18" s="112">
        <f>SUMIF('Vorrunden-Einzelergebnisse'!$H$9:$I$128,B18,'Vorrunden-Einzelergebnisse'!$N$9:$O$128)
 + SUMIF('Vorrunden-Einzelergebnisse'!$H$9:$I$128,B18,'Vorrunden-Einzelergebnisse'!$L$9:$M$128)</f>
        <v>0</v>
      </c>
      <c r="G18" s="98"/>
      <c r="H18" s="111">
        <f t="shared" si="1"/>
        <v>0</v>
      </c>
      <c r="I18" s="312" t="str">
        <f t="shared" si="2"/>
        <v/>
      </c>
      <c r="K18" s="64"/>
      <c r="L18" s="64"/>
      <c r="M18" s="64"/>
    </row>
    <row r="19" spans="1:13" ht="21" customHeight="1" x14ac:dyDescent="0.25">
      <c r="A19" s="119" t="s">
        <v>16</v>
      </c>
      <c r="B19" s="107" t="str">
        <f>IF(Teams!C21&lt;&gt;"",Teams!C21,"")</f>
        <v/>
      </c>
      <c r="C19" s="108">
        <f t="shared" si="0"/>
        <v>0</v>
      </c>
      <c r="D19" s="85" t="str">
        <f>IF(E19+F19&gt;0,SUMIF('Vorrunden-Einzelergebnisse'!$H$9:$I$128,"="&amp;B19,'Vorrunden-Einzelergebnisse'!$S$9:$T$128),"")</f>
        <v/>
      </c>
      <c r="E19" s="109">
        <f>SUMIF('Vorrunden-Einzelergebnisse'!$H$9:$I$128,B19,'Vorrunden-Einzelergebnisse'!$J$9:$K$128)
 + SUMIF('Vorrunden-Einzelergebnisse'!$H$9:$I$128,B19,'Vorrunden-Einzelergebnisse'!$P$9:$Q$128)</f>
        <v>0</v>
      </c>
      <c r="F19" s="112">
        <f>SUMIF('Vorrunden-Einzelergebnisse'!$H$9:$I$128,B19,'Vorrunden-Einzelergebnisse'!$N$9:$O$128)
 + SUMIF('Vorrunden-Einzelergebnisse'!$H$9:$I$128,B19,'Vorrunden-Einzelergebnisse'!$L$9:$M$128)</f>
        <v>0</v>
      </c>
      <c r="G19" s="98"/>
      <c r="H19" s="111">
        <f t="shared" si="1"/>
        <v>0</v>
      </c>
      <c r="I19" s="312" t="str">
        <f t="shared" si="2"/>
        <v/>
      </c>
      <c r="K19" s="64"/>
      <c r="L19" s="64"/>
      <c r="M19" s="64"/>
    </row>
    <row r="20" spans="1:13" ht="21" customHeight="1" x14ac:dyDescent="0.25">
      <c r="B20" s="107" t="str">
        <f>IF(Teams!C22&lt;&gt;"",Teams!C22,"")</f>
        <v/>
      </c>
      <c r="C20" s="108">
        <f t="shared" si="0"/>
        <v>0</v>
      </c>
      <c r="D20" s="85" t="str">
        <f>IF(E20+F20&gt;0,SUMIF('Vorrunden-Einzelergebnisse'!$H$9:$I$128,"="&amp;B20,'Vorrunden-Einzelergebnisse'!$S$9:$T$128),"")</f>
        <v/>
      </c>
      <c r="E20" s="109">
        <f>SUMIF('Vorrunden-Einzelergebnisse'!$H$9:$I$128,B20,'Vorrunden-Einzelergebnisse'!$J$9:$K$128)
 + SUMIF('Vorrunden-Einzelergebnisse'!$H$9:$I$128,B20,'Vorrunden-Einzelergebnisse'!$P$9:$Q$128)</f>
        <v>0</v>
      </c>
      <c r="F20" s="112">
        <f>SUMIF('Vorrunden-Einzelergebnisse'!$H$9:$I$128,B20,'Vorrunden-Einzelergebnisse'!$N$9:$O$128)
 + SUMIF('Vorrunden-Einzelergebnisse'!$H$9:$I$128,B20,'Vorrunden-Einzelergebnisse'!$L$9:$M$128)</f>
        <v>0</v>
      </c>
      <c r="G20" s="98"/>
      <c r="H20" s="111">
        <f t="shared" si="1"/>
        <v>0</v>
      </c>
      <c r="I20" s="312" t="str">
        <f t="shared" si="2"/>
        <v/>
      </c>
      <c r="K20" s="64"/>
      <c r="L20" s="64"/>
      <c r="M20" s="64"/>
    </row>
    <row r="21" spans="1:13" ht="21" customHeight="1" x14ac:dyDescent="0.25">
      <c r="B21" s="107" t="str">
        <f>IF(Teams!C23&lt;&gt;"",Teams!C23,"")</f>
        <v/>
      </c>
      <c r="C21" s="108">
        <f t="shared" si="0"/>
        <v>0</v>
      </c>
      <c r="D21" s="85" t="str">
        <f>IF(E21+F21&gt;0,SUMIF('Vorrunden-Einzelergebnisse'!$H$9:$I$128,"="&amp;B21,'Vorrunden-Einzelergebnisse'!$S$9:$T$128),"")</f>
        <v/>
      </c>
      <c r="E21" s="109">
        <f>SUMIF('Vorrunden-Einzelergebnisse'!$H$9:$I$128,B21,'Vorrunden-Einzelergebnisse'!$J$9:$K$128)
 + SUMIF('Vorrunden-Einzelergebnisse'!$H$9:$I$128,B21,'Vorrunden-Einzelergebnisse'!$P$9:$Q$128)</f>
        <v>0</v>
      </c>
      <c r="F21" s="112">
        <f>SUMIF('Vorrunden-Einzelergebnisse'!$H$9:$I$128,B21,'Vorrunden-Einzelergebnisse'!$N$9:$O$128)
 + SUMIF('Vorrunden-Einzelergebnisse'!$H$9:$I$128,B21,'Vorrunden-Einzelergebnisse'!$L$9:$M$128)</f>
        <v>0</v>
      </c>
      <c r="G21" s="98"/>
      <c r="H21" s="111">
        <f t="shared" si="1"/>
        <v>0</v>
      </c>
      <c r="I21" s="312" t="str">
        <f t="shared" si="2"/>
        <v/>
      </c>
      <c r="K21" s="64"/>
      <c r="L21" s="64"/>
      <c r="M21" s="64"/>
    </row>
    <row r="22" spans="1:13" ht="21" customHeight="1" x14ac:dyDescent="0.25">
      <c r="B22" s="107" t="str">
        <f>IF(Teams!C24&lt;&gt;"",Teams!C24,"")</f>
        <v/>
      </c>
      <c r="C22" s="108">
        <f t="shared" si="0"/>
        <v>0</v>
      </c>
      <c r="D22" s="85" t="str">
        <f>IF(E22+F22&gt;0,SUMIF('Vorrunden-Einzelergebnisse'!$H$9:$I$128,"="&amp;B22,'Vorrunden-Einzelergebnisse'!$S$9:$T$128),"")</f>
        <v/>
      </c>
      <c r="E22" s="109">
        <f>SUMIF('Vorrunden-Einzelergebnisse'!$H$9:$I$128,B22,'Vorrunden-Einzelergebnisse'!$J$9:$K$128)
 + SUMIF('Vorrunden-Einzelergebnisse'!$H$9:$I$128,B22,'Vorrunden-Einzelergebnisse'!$P$9:$Q$128)</f>
        <v>0</v>
      </c>
      <c r="F22" s="112">
        <f>SUMIF('Vorrunden-Einzelergebnisse'!$H$9:$I$128,B22,'Vorrunden-Einzelergebnisse'!$N$9:$O$128)
 + SUMIF('Vorrunden-Einzelergebnisse'!$H$9:$I$128,B22,'Vorrunden-Einzelergebnisse'!$L$9:$M$128)</f>
        <v>0</v>
      </c>
      <c r="G22" s="98"/>
      <c r="H22" s="111">
        <f t="shared" si="1"/>
        <v>0</v>
      </c>
      <c r="I22" s="312" t="str">
        <f t="shared" si="2"/>
        <v/>
      </c>
      <c r="K22" s="64"/>
      <c r="L22" s="64"/>
      <c r="M22" s="64"/>
    </row>
    <row r="23" spans="1:13" ht="21" customHeight="1" x14ac:dyDescent="0.25">
      <c r="B23" s="107" t="str">
        <f>IF(Teams!C25&lt;&gt;"",Teams!C25,"")</f>
        <v/>
      </c>
      <c r="C23" s="108">
        <f t="shared" si="0"/>
        <v>0</v>
      </c>
      <c r="D23" s="85" t="str">
        <f>IF(E23+F23&gt;0,SUMIF('Vorrunden-Einzelergebnisse'!$H$9:$I$128,"="&amp;B23,'Vorrunden-Einzelergebnisse'!$S$9:$T$128),"")</f>
        <v/>
      </c>
      <c r="E23" s="113">
        <f>SUMIF('Vorrunden-Einzelergebnisse'!$H$9:$I$128,B23,'Vorrunden-Einzelergebnisse'!$J$9:$K$128)
 + SUMIF('Vorrunden-Einzelergebnisse'!$H$9:$I$128,B23,'Vorrunden-Einzelergebnisse'!$P$9:$Q$128)</f>
        <v>0</v>
      </c>
      <c r="F23" s="114">
        <f>SUMIF('Vorrunden-Einzelergebnisse'!$H$9:$I$128,B23,'Vorrunden-Einzelergebnisse'!$N$9:$O$128)
 + SUMIF('Vorrunden-Einzelergebnisse'!$H$9:$I$128,B23,'Vorrunden-Einzelergebnisse'!$L$9:$M$128)</f>
        <v>0</v>
      </c>
      <c r="G23" s="99"/>
      <c r="H23" s="111">
        <f t="shared" si="1"/>
        <v>0</v>
      </c>
      <c r="I23" s="312" t="str">
        <f t="shared" si="2"/>
        <v/>
      </c>
      <c r="K23" s="64"/>
      <c r="L23" s="64"/>
      <c r="M23" s="64"/>
    </row>
    <row r="24" spans="1:13" ht="15" x14ac:dyDescent="0.25">
      <c r="B24" s="115"/>
      <c r="C24" s="115"/>
      <c r="D24" s="116"/>
      <c r="E24" s="116"/>
      <c r="F24" s="116"/>
      <c r="G24" s="116"/>
      <c r="H24" s="116"/>
      <c r="I24" s="311"/>
    </row>
    <row r="25" spans="1:13" x14ac:dyDescent="0.25">
      <c r="C25" s="64" t="s">
        <v>72</v>
      </c>
      <c r="D25" s="64" t="s">
        <v>41</v>
      </c>
    </row>
    <row r="26" spans="1:13" x14ac:dyDescent="0.25">
      <c r="C26" s="64" t="s">
        <v>72</v>
      </c>
      <c r="D26" s="64" t="s">
        <v>42</v>
      </c>
    </row>
    <row r="27" spans="1:13" x14ac:dyDescent="0.25">
      <c r="C27" s="64" t="s">
        <v>48</v>
      </c>
      <c r="D27" s="64" t="s">
        <v>43</v>
      </c>
    </row>
    <row r="28" spans="1:13" x14ac:dyDescent="0.25">
      <c r="C28" s="64" t="s">
        <v>48</v>
      </c>
      <c r="D28" s="64" t="s">
        <v>44</v>
      </c>
    </row>
    <row r="29" spans="1:13" x14ac:dyDescent="0.25">
      <c r="C29" s="64" t="s">
        <v>39</v>
      </c>
    </row>
  </sheetData>
  <sheetProtection sheet="1" objects="1" scenarios="1"/>
  <mergeCells count="4">
    <mergeCell ref="B2:I2"/>
    <mergeCell ref="C6:E6"/>
    <mergeCell ref="E7:F7"/>
    <mergeCell ref="B4:F4"/>
  </mergeCells>
  <pageMargins left="0.39370078740157483" right="0.39370078740157483" top="0.39370078740157483" bottom="0.39370078740157483" header="0.31496062992125984" footer="0.31496062992125984"/>
  <pageSetup paperSize="9" scale="88" fitToHeight="0" orientation="portrait" horizontalDpi="4294967293" verticalDpi="0" r:id="rId1"/>
  <drawing r:id="rId2"/>
  <pictur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autoPageBreaks="0" fitToPage="1"/>
  </sheetPr>
  <dimension ref="A1:P29"/>
  <sheetViews>
    <sheetView showGridLines="0" zoomScale="70" zoomScaleNormal="70" workbookViewId="0"/>
  </sheetViews>
  <sheetFormatPr baseColWidth="10" defaultColWidth="9.140625" defaultRowHeight="14.25" x14ac:dyDescent="0.25"/>
  <cols>
    <col min="1" max="1" width="8.7109375" style="285" customWidth="1"/>
    <col min="2" max="2" width="9.7109375" style="54" customWidth="1"/>
    <col min="3" max="5" width="20.7109375" style="54" customWidth="1"/>
    <col min="6" max="7" width="20.7109375" style="53" customWidth="1"/>
    <col min="8" max="9" width="20.7109375" style="54" customWidth="1"/>
    <col min="10" max="10" width="20.7109375" style="53" customWidth="1"/>
    <col min="11" max="11" width="4.140625" style="53" customWidth="1"/>
    <col min="12" max="13" width="12.7109375" style="55" hidden="1" customWidth="1"/>
    <col min="14" max="14" width="14.7109375" style="132" hidden="1" customWidth="1"/>
    <col min="15" max="15" width="20.7109375" style="56" customWidth="1"/>
    <col min="16" max="16" width="9.140625" style="285"/>
    <col min="17" max="16384" width="9.140625" style="53"/>
  </cols>
  <sheetData>
    <row r="1" spans="1:16" s="280" customFormat="1" x14ac:dyDescent="0.25">
      <c r="B1" s="286"/>
      <c r="C1" s="286"/>
      <c r="D1" s="286"/>
      <c r="E1" s="286"/>
    </row>
    <row r="2" spans="1:16" s="293" customFormat="1" ht="15.75" x14ac:dyDescent="0.25">
      <c r="B2" s="287" t="s">
        <v>186</v>
      </c>
      <c r="C2" s="294"/>
      <c r="D2" s="294"/>
      <c r="E2" s="294"/>
      <c r="N2" s="288"/>
    </row>
    <row r="3" spans="1:16" s="280" customFormat="1" x14ac:dyDescent="0.25">
      <c r="B3" s="286"/>
      <c r="C3" s="286"/>
      <c r="D3" s="286"/>
      <c r="E3" s="286"/>
    </row>
    <row r="4" spans="1:16" s="126" customFormat="1" ht="27" customHeight="1" x14ac:dyDescent="0.25">
      <c r="A4" s="281"/>
      <c r="B4" s="323" t="str">
        <f>Title</f>
        <v>10. MMT  am 3. Mai 2014 in Erlangen</v>
      </c>
      <c r="C4" s="323"/>
      <c r="D4" s="323"/>
      <c r="E4" s="323"/>
      <c r="F4" s="323"/>
      <c r="G4" s="323"/>
      <c r="H4" s="323"/>
      <c r="I4" s="323"/>
      <c r="J4" s="323"/>
      <c r="K4" s="323"/>
      <c r="L4" s="58"/>
      <c r="M4" s="58"/>
      <c r="N4" s="58"/>
      <c r="O4" s="157"/>
      <c r="P4" s="281"/>
    </row>
    <row r="5" spans="1:16" s="61" customFormat="1" x14ac:dyDescent="0.25">
      <c r="A5" s="282"/>
      <c r="H5" s="62"/>
      <c r="I5" s="62"/>
      <c r="L5" s="63"/>
      <c r="M5" s="63"/>
      <c r="N5" s="133"/>
      <c r="O5" s="64"/>
      <c r="P5" s="282"/>
    </row>
    <row r="6" spans="1:16" s="65" customFormat="1" ht="15.75" x14ac:dyDescent="0.25">
      <c r="A6" s="283"/>
      <c r="B6" s="324" t="s">
        <v>77</v>
      </c>
      <c r="C6" s="324"/>
      <c r="D6" s="324"/>
      <c r="E6" s="324"/>
      <c r="F6" s="324"/>
      <c r="H6" s="66"/>
      <c r="I6" s="66"/>
      <c r="L6" s="67"/>
      <c r="M6" s="67"/>
      <c r="N6" s="134"/>
      <c r="O6" s="69"/>
      <c r="P6" s="283"/>
    </row>
    <row r="7" spans="1:16" s="155" customFormat="1" ht="15" customHeight="1" x14ac:dyDescent="0.25">
      <c r="A7" s="284"/>
      <c r="C7" s="152"/>
      <c r="D7" s="152"/>
      <c r="E7" s="152"/>
      <c r="H7" s="152"/>
      <c r="I7" s="152"/>
      <c r="L7" s="334" t="s">
        <v>71</v>
      </c>
      <c r="M7" s="334"/>
      <c r="N7" s="334"/>
      <c r="O7" s="56"/>
      <c r="P7" s="284"/>
    </row>
    <row r="8" spans="1:16" s="155" customFormat="1" ht="15" customHeight="1" x14ac:dyDescent="0.25">
      <c r="A8" s="284"/>
      <c r="C8" s="152"/>
      <c r="D8" s="152"/>
      <c r="E8" s="152"/>
      <c r="H8" s="337"/>
      <c r="I8" s="337"/>
      <c r="J8" s="337"/>
      <c r="K8" s="337"/>
      <c r="L8" s="335" t="s">
        <v>74</v>
      </c>
      <c r="M8" s="335"/>
      <c r="N8" s="335"/>
      <c r="O8" s="56"/>
      <c r="P8" s="284"/>
    </row>
    <row r="9" spans="1:16" ht="24.75" customHeight="1" thickBot="1" x14ac:dyDescent="0.3">
      <c r="C9" s="321" t="s">
        <v>12</v>
      </c>
      <c r="D9" s="336"/>
      <c r="E9" s="336"/>
      <c r="F9" s="336"/>
      <c r="G9" s="336"/>
      <c r="H9" s="336"/>
      <c r="I9" s="336"/>
      <c r="J9" s="322"/>
      <c r="K9" s="54"/>
      <c r="L9" s="105" t="s">
        <v>73</v>
      </c>
      <c r="M9" s="128"/>
      <c r="N9" s="128"/>
      <c r="O9" s="139" t="s">
        <v>75</v>
      </c>
    </row>
    <row r="10" spans="1:16" ht="28.5" customHeight="1" thickBot="1" x14ac:dyDescent="0.3">
      <c r="B10" s="248" t="s">
        <v>11</v>
      </c>
      <c r="C10" s="253">
        <v>1</v>
      </c>
      <c r="D10" s="254">
        <v>2</v>
      </c>
      <c r="E10" s="254">
        <v>3</v>
      </c>
      <c r="F10" s="254">
        <v>4</v>
      </c>
      <c r="G10" s="254">
        <v>5</v>
      </c>
      <c r="H10" s="254">
        <v>6</v>
      </c>
      <c r="I10" s="254">
        <v>7</v>
      </c>
      <c r="J10" s="255">
        <v>8</v>
      </c>
      <c r="K10" s="54"/>
      <c r="L10" s="122">
        <f>(1+MAX('Vorrunden-Einzelergebnisse'!D:D))*(MAX('Vorrunden-Einzelergebnisse'!D:D)/2)</f>
        <v>6</v>
      </c>
      <c r="M10" s="105" t="s">
        <v>11</v>
      </c>
      <c r="N10" s="135" t="s">
        <v>1</v>
      </c>
      <c r="O10" s="104" t="s">
        <v>1</v>
      </c>
    </row>
    <row r="11" spans="1:16" ht="38.25" customHeight="1" x14ac:dyDescent="0.25">
      <c r="B11" s="249">
        <v>1</v>
      </c>
      <c r="C11" s="256" t="str">
        <f>IFERROR(VLOOKUP(C$10*1000+$B11,'Vorrunden-Einzelergebnisse'!$G:$I,2,FALSE) &amp;"
" &amp; VLOOKUP(C$10*1000+$B11,'Vorrunden-Einzelergebnisse'!$G:$I,3,FALSE),"")</f>
        <v>Team 2
Team 3</v>
      </c>
      <c r="D11" s="257" t="str">
        <f>IFERROR(VLOOKUP(D$10*1000+$B11,'Vorrunden-Einzelergebnisse'!$G:$I,2,FALSE) &amp;"
" &amp; VLOOKUP(D$10*1000+$B11,'Vorrunden-Einzelergebnisse'!$G:$I,3,FALSE),"")</f>
        <v/>
      </c>
      <c r="E11" s="257" t="str">
        <f>IFERROR(VLOOKUP(E$10*1000+$B11,'Vorrunden-Einzelergebnisse'!$G:$I,2,FALSE) &amp;"
" &amp; VLOOKUP(E$10*1000+$B11,'Vorrunden-Einzelergebnisse'!$G:$I,3,FALSE),"")</f>
        <v/>
      </c>
      <c r="F11" s="257" t="str">
        <f>IFERROR(VLOOKUP(F$10*1000+$B11,'Vorrunden-Einzelergebnisse'!$G:$I,2,FALSE) &amp;"
" &amp; VLOOKUP(F$10*1000+$B11,'Vorrunden-Einzelergebnisse'!$G:$I,3,FALSE),"")</f>
        <v/>
      </c>
      <c r="G11" s="257" t="str">
        <f>IFERROR(VLOOKUP(G$10*1000+$B11,'Vorrunden-Einzelergebnisse'!$G:$I,2,FALSE) &amp;"
" &amp; VLOOKUP(G$10*1000+$B11,'Vorrunden-Einzelergebnisse'!$G:$I,3,FALSE),"")</f>
        <v/>
      </c>
      <c r="H11" s="257" t="str">
        <f>IFERROR(VLOOKUP(H$10*1000+$B11,'Vorrunden-Einzelergebnisse'!$G:$I,2,FALSE) &amp;"
" &amp; VLOOKUP(H$10*1000+$B11,'Vorrunden-Einzelergebnisse'!$G:$I,3,FALSE),"")</f>
        <v/>
      </c>
      <c r="I11" s="257" t="str">
        <f>IFERROR(VLOOKUP(I$10*1000+$B11,'Vorrunden-Einzelergebnisse'!$G:$I,2,FALSE) &amp;"
" &amp; VLOOKUP(I$10*1000+$B11,'Vorrunden-Einzelergebnisse'!$G:$I,3,FALSE),"")</f>
        <v/>
      </c>
      <c r="J11" s="258" t="str">
        <f>IFERROR(VLOOKUP(J$10*1000+$B11,'Vorrunden-Einzelergebnisse'!$G:$I,2,FALSE) &amp;"
" &amp; VLOOKUP(J$10*1000+$B11,'Vorrunden-Einzelergebnisse'!$G:$I,3,FALSE),"")</f>
        <v/>
      </c>
      <c r="K11" s="54"/>
      <c r="L11" s="122">
        <f>SUMIF('Vorrunden-Einzelergebnisse'!$H$9:$H$128,N11,'Vorrunden-Einzelergebnisse'!$D$9:$D$128)
 + SUMIF('Vorrunden-Einzelergebnisse'!$I$9:$I$128,N11,'Vorrunden-Einzelergebnisse'!$D$9:$D$128)</f>
        <v>5</v>
      </c>
      <c r="M11" s="122">
        <f t="shared" ref="M11:M25" si="0">$L$10-L11</f>
        <v>1</v>
      </c>
      <c r="N11" s="136" t="str">
        <f>'Vorrunden-Auswertung'!B8</f>
        <v>Team 1</v>
      </c>
      <c r="O11" s="252" t="str">
        <f>IFERROR(VLOOKUP(B11,$M$11:$N$26,2,FALSE),"")</f>
        <v>Team 1</v>
      </c>
    </row>
    <row r="12" spans="1:16" ht="38.25" customHeight="1" x14ac:dyDescent="0.25">
      <c r="B12" s="250">
        <v>2</v>
      </c>
      <c r="C12" s="259" t="str">
        <f>IFERROR(VLOOKUP(C$10*1000+$B12,'Vorrunden-Einzelergebnisse'!$G:$I,2,FALSE) &amp;"
" &amp; VLOOKUP(C$10*1000+$B12,'Vorrunden-Einzelergebnisse'!$G:$I,3,FALSE),"")</f>
        <v>Team 1
Team 2</v>
      </c>
      <c r="D12" s="260" t="str">
        <f>IFERROR(VLOOKUP(D$10*1000+$B12,'Vorrunden-Einzelergebnisse'!$G:$I,2,FALSE) &amp;"
" &amp; VLOOKUP(D$10*1000+$B12,'Vorrunden-Einzelergebnisse'!$G:$I,3,FALSE),"")</f>
        <v/>
      </c>
      <c r="E12" s="260" t="str">
        <f>IFERROR(VLOOKUP(E$10*1000+$B12,'Vorrunden-Einzelergebnisse'!$G:$I,2,FALSE) &amp;"
" &amp; VLOOKUP(E$10*1000+$B12,'Vorrunden-Einzelergebnisse'!$G:$I,3,FALSE),"")</f>
        <v/>
      </c>
      <c r="F12" s="260" t="str">
        <f>IFERROR(VLOOKUP(F$10*1000+$B12,'Vorrunden-Einzelergebnisse'!$G:$I,2,FALSE) &amp;"
" &amp; VLOOKUP(F$10*1000+$B12,'Vorrunden-Einzelergebnisse'!$G:$I,3,FALSE),"")</f>
        <v/>
      </c>
      <c r="G12" s="260" t="str">
        <f>IFERROR(VLOOKUP(G$10*1000+$B12,'Vorrunden-Einzelergebnisse'!$G:$I,2,FALSE) &amp;"
" &amp; VLOOKUP(G$10*1000+$B12,'Vorrunden-Einzelergebnisse'!$G:$I,3,FALSE),"")</f>
        <v/>
      </c>
      <c r="H12" s="260" t="str">
        <f>IFERROR(VLOOKUP(H$10*1000+$B12,'Vorrunden-Einzelergebnisse'!$G:$I,2,FALSE) &amp;"
" &amp; VLOOKUP(H$10*1000+$B12,'Vorrunden-Einzelergebnisse'!$G:$I,3,FALSE),"")</f>
        <v/>
      </c>
      <c r="I12" s="260" t="str">
        <f>IFERROR(VLOOKUP(I$10*1000+$B12,'Vorrunden-Einzelergebnisse'!$G:$I,2,FALSE) &amp;"
" &amp; VLOOKUP(I$10*1000+$B12,'Vorrunden-Einzelergebnisse'!$G:$I,3,FALSE),"")</f>
        <v/>
      </c>
      <c r="J12" s="261" t="str">
        <f>IFERROR(VLOOKUP(J$10*1000+$B12,'Vorrunden-Einzelergebnisse'!$G:$I,2,FALSE) &amp;"
" &amp; VLOOKUP(J$10*1000+$B12,'Vorrunden-Einzelergebnisse'!$G:$I,3,FALSE),"")</f>
        <v/>
      </c>
      <c r="K12" s="54"/>
      <c r="L12" s="123">
        <f>SUMIF('Vorrunden-Einzelergebnisse'!$H$9:$H$128,N12,'Vorrunden-Einzelergebnisse'!$D$9:$D$128)
 + SUMIF('Vorrunden-Einzelergebnisse'!$I$9:$I$128,N12,'Vorrunden-Einzelergebnisse'!$D$9:$D$128)</f>
        <v>3</v>
      </c>
      <c r="M12" s="123">
        <f t="shared" si="0"/>
        <v>3</v>
      </c>
      <c r="N12" s="137" t="str">
        <f>'Vorrunden-Auswertung'!B9</f>
        <v>Team 2</v>
      </c>
      <c r="O12" s="158" t="str">
        <f t="shared" ref="O12:O25" si="1">IFERROR(VLOOKUP(B12,$M$11:$N$26,2,FALSE),"")</f>
        <v>Team 3</v>
      </c>
    </row>
    <row r="13" spans="1:16" ht="38.25" customHeight="1" x14ac:dyDescent="0.25">
      <c r="B13" s="250">
        <v>3</v>
      </c>
      <c r="C13" s="259" t="str">
        <f>IFERROR(VLOOKUP(C$10*1000+$B13,'Vorrunden-Einzelergebnisse'!$G:$I,2,FALSE) &amp;"
" &amp; VLOOKUP(C$10*1000+$B13,'Vorrunden-Einzelergebnisse'!$G:$I,3,FALSE),"")</f>
        <v>Team 3
Team 1</v>
      </c>
      <c r="D13" s="260" t="str">
        <f>IFERROR(VLOOKUP(D$10*1000+$B13,'Vorrunden-Einzelergebnisse'!$G:$I,2,FALSE) &amp;"
" &amp; VLOOKUP(D$10*1000+$B13,'Vorrunden-Einzelergebnisse'!$G:$I,3,FALSE),"")</f>
        <v/>
      </c>
      <c r="E13" s="260" t="str">
        <f>IFERROR(VLOOKUP(E$10*1000+$B13,'Vorrunden-Einzelergebnisse'!$G:$I,2,FALSE) &amp;"
" &amp; VLOOKUP(E$10*1000+$B13,'Vorrunden-Einzelergebnisse'!$G:$I,3,FALSE),"")</f>
        <v/>
      </c>
      <c r="F13" s="260" t="str">
        <f>IFERROR(VLOOKUP(F$10*1000+$B13,'Vorrunden-Einzelergebnisse'!$G:$I,2,FALSE) &amp;"
" &amp; VLOOKUP(F$10*1000+$B13,'Vorrunden-Einzelergebnisse'!$G:$I,3,FALSE),"")</f>
        <v/>
      </c>
      <c r="G13" s="260" t="str">
        <f>IFERROR(VLOOKUP(G$10*1000+$B13,'Vorrunden-Einzelergebnisse'!$G:$I,2,FALSE) &amp;"
" &amp; VLOOKUP(G$10*1000+$B13,'Vorrunden-Einzelergebnisse'!$G:$I,3,FALSE),"")</f>
        <v/>
      </c>
      <c r="H13" s="260" t="str">
        <f>IFERROR(VLOOKUP(H$10*1000+$B13,'Vorrunden-Einzelergebnisse'!$G:$I,2,FALSE) &amp;"
" &amp; VLOOKUP(H$10*1000+$B13,'Vorrunden-Einzelergebnisse'!$G:$I,3,FALSE),"")</f>
        <v/>
      </c>
      <c r="I13" s="260" t="str">
        <f>IFERROR(VLOOKUP(I$10*1000+$B13,'Vorrunden-Einzelergebnisse'!$G:$I,2,FALSE) &amp;"
" &amp; VLOOKUP(I$10*1000+$B13,'Vorrunden-Einzelergebnisse'!$G:$I,3,FALSE),"")</f>
        <v/>
      </c>
      <c r="J13" s="261" t="str">
        <f>IFERROR(VLOOKUP(J$10*1000+$B13,'Vorrunden-Einzelergebnisse'!$G:$I,2,FALSE) &amp;"
" &amp; VLOOKUP(J$10*1000+$B13,'Vorrunden-Einzelergebnisse'!$G:$I,3,FALSE),"")</f>
        <v/>
      </c>
      <c r="K13" s="54"/>
      <c r="L13" s="123">
        <f>SUMIF('Vorrunden-Einzelergebnisse'!$H$9:$H$128,N13,'Vorrunden-Einzelergebnisse'!$D$9:$D$128)
 + SUMIF('Vorrunden-Einzelergebnisse'!$I$9:$I$128,N13,'Vorrunden-Einzelergebnisse'!$D$9:$D$128)</f>
        <v>4</v>
      </c>
      <c r="M13" s="123">
        <f t="shared" si="0"/>
        <v>2</v>
      </c>
      <c r="N13" s="137" t="str">
        <f>'Vorrunden-Auswertung'!B10</f>
        <v>Team 3</v>
      </c>
      <c r="O13" s="158" t="str">
        <f t="shared" si="1"/>
        <v>Team 2</v>
      </c>
    </row>
    <row r="14" spans="1:16" ht="38.25" customHeight="1" x14ac:dyDescent="0.25">
      <c r="B14" s="250">
        <v>4</v>
      </c>
      <c r="C14" s="259" t="str">
        <f>IFERROR(VLOOKUP(C$10*1000+$B14,'Vorrunden-Einzelergebnisse'!$G:$I,2,FALSE) &amp;"
" &amp; VLOOKUP(C$10*1000+$B14,'Vorrunden-Einzelergebnisse'!$G:$I,3,FALSE),"")</f>
        <v/>
      </c>
      <c r="D14" s="260" t="str">
        <f>IFERROR(VLOOKUP(D$10*1000+$B14,'Vorrunden-Einzelergebnisse'!$G:$I,2,FALSE) &amp;"
" &amp; VLOOKUP(D$10*1000+$B14,'Vorrunden-Einzelergebnisse'!$G:$I,3,FALSE),"")</f>
        <v/>
      </c>
      <c r="E14" s="260" t="str">
        <f>IFERROR(VLOOKUP(E$10*1000+$B14,'Vorrunden-Einzelergebnisse'!$G:$I,2,FALSE) &amp;"
" &amp; VLOOKUP(E$10*1000+$B14,'Vorrunden-Einzelergebnisse'!$G:$I,3,FALSE),"")</f>
        <v/>
      </c>
      <c r="F14" s="260" t="str">
        <f>IFERROR(VLOOKUP(F$10*1000+$B14,'Vorrunden-Einzelergebnisse'!$G:$I,2,FALSE) &amp;"
" &amp; VLOOKUP(F$10*1000+$B14,'Vorrunden-Einzelergebnisse'!$G:$I,3,FALSE),"")</f>
        <v/>
      </c>
      <c r="G14" s="260" t="str">
        <f>IFERROR(VLOOKUP(G$10*1000+$B14,'Vorrunden-Einzelergebnisse'!$G:$I,2,FALSE) &amp;"
" &amp; VLOOKUP(G$10*1000+$B14,'Vorrunden-Einzelergebnisse'!$G:$I,3,FALSE),"")</f>
        <v/>
      </c>
      <c r="H14" s="260" t="str">
        <f>IFERROR(VLOOKUP(H$10*1000+$B14,'Vorrunden-Einzelergebnisse'!$G:$I,2,FALSE) &amp;"
" &amp; VLOOKUP(H$10*1000+$B14,'Vorrunden-Einzelergebnisse'!$G:$I,3,FALSE),"")</f>
        <v/>
      </c>
      <c r="I14" s="260" t="str">
        <f>IFERROR(VLOOKUP(I$10*1000+$B14,'Vorrunden-Einzelergebnisse'!$G:$I,2,FALSE) &amp;"
" &amp; VLOOKUP(I$10*1000+$B14,'Vorrunden-Einzelergebnisse'!$G:$I,3,FALSE),"")</f>
        <v/>
      </c>
      <c r="J14" s="261" t="str">
        <f>IFERROR(VLOOKUP(J$10*1000+$B14,'Vorrunden-Einzelergebnisse'!$G:$I,2,FALSE) &amp;"
" &amp; VLOOKUP(J$10*1000+$B14,'Vorrunden-Einzelergebnisse'!$G:$I,3,FALSE),"")</f>
        <v/>
      </c>
      <c r="K14" s="54"/>
      <c r="L14" s="123">
        <f>SUMIF('Vorrunden-Einzelergebnisse'!$H$9:$H$128,N14,'Vorrunden-Einzelergebnisse'!$D$9:$D$128)
 + SUMIF('Vorrunden-Einzelergebnisse'!$I$9:$I$128,N14,'Vorrunden-Einzelergebnisse'!$D$9:$D$128)</f>
        <v>0</v>
      </c>
      <c r="M14" s="123">
        <f t="shared" si="0"/>
        <v>6</v>
      </c>
      <c r="N14" s="137" t="str">
        <f>'Vorrunden-Auswertung'!B11</f>
        <v/>
      </c>
      <c r="O14" s="158" t="str">
        <f t="shared" si="1"/>
        <v/>
      </c>
    </row>
    <row r="15" spans="1:16" ht="38.25" customHeight="1" x14ac:dyDescent="0.25">
      <c r="B15" s="250">
        <v>5</v>
      </c>
      <c r="C15" s="259" t="str">
        <f>IFERROR(VLOOKUP(C$10*1000+$B15,'Vorrunden-Einzelergebnisse'!$G:$I,2,FALSE) &amp;"
" &amp; VLOOKUP(C$10*1000+$B15,'Vorrunden-Einzelergebnisse'!$G:$I,3,FALSE),"")</f>
        <v/>
      </c>
      <c r="D15" s="260" t="str">
        <f>IFERROR(VLOOKUP(D$10*1000+$B15,'Vorrunden-Einzelergebnisse'!$G:$I,2,FALSE) &amp;"
" &amp; VLOOKUP(D$10*1000+$B15,'Vorrunden-Einzelergebnisse'!$G:$I,3,FALSE),"")</f>
        <v/>
      </c>
      <c r="E15" s="260" t="str">
        <f>IFERROR(VLOOKUP(E$10*1000+$B15,'Vorrunden-Einzelergebnisse'!$G:$I,2,FALSE) &amp;"
" &amp; VLOOKUP(E$10*1000+$B15,'Vorrunden-Einzelergebnisse'!$G:$I,3,FALSE),"")</f>
        <v/>
      </c>
      <c r="F15" s="260" t="str">
        <f>IFERROR(VLOOKUP(F$10*1000+$B15,'Vorrunden-Einzelergebnisse'!$G:$I,2,FALSE) &amp;"
" &amp; VLOOKUP(F$10*1000+$B15,'Vorrunden-Einzelergebnisse'!$G:$I,3,FALSE),"")</f>
        <v/>
      </c>
      <c r="G15" s="260" t="str">
        <f>IFERROR(VLOOKUP(G$10*1000+$B15,'Vorrunden-Einzelergebnisse'!$G:$I,2,FALSE) &amp;"
" &amp; VLOOKUP(G$10*1000+$B15,'Vorrunden-Einzelergebnisse'!$G:$I,3,FALSE),"")</f>
        <v/>
      </c>
      <c r="H15" s="260" t="str">
        <f>IFERROR(VLOOKUP(H$10*1000+$B15,'Vorrunden-Einzelergebnisse'!$G:$I,2,FALSE) &amp;"
" &amp; VLOOKUP(H$10*1000+$B15,'Vorrunden-Einzelergebnisse'!$G:$I,3,FALSE),"")</f>
        <v/>
      </c>
      <c r="I15" s="260" t="str">
        <f>IFERROR(VLOOKUP(I$10*1000+$B15,'Vorrunden-Einzelergebnisse'!$G:$I,2,FALSE) &amp;"
" &amp; VLOOKUP(I$10*1000+$B15,'Vorrunden-Einzelergebnisse'!$G:$I,3,FALSE),"")</f>
        <v/>
      </c>
      <c r="J15" s="261" t="str">
        <f>IFERROR(VLOOKUP(J$10*1000+$B15,'Vorrunden-Einzelergebnisse'!$G:$I,2,FALSE) &amp;"
" &amp; VLOOKUP(J$10*1000+$B15,'Vorrunden-Einzelergebnisse'!$G:$I,3,FALSE),"")</f>
        <v/>
      </c>
      <c r="K15" s="54"/>
      <c r="L15" s="123">
        <f>SUMIF('Vorrunden-Einzelergebnisse'!$H$9:$H$128,N15,'Vorrunden-Einzelergebnisse'!$D$9:$D$128)
 + SUMIF('Vorrunden-Einzelergebnisse'!$I$9:$I$128,N15,'Vorrunden-Einzelergebnisse'!$D$9:$D$128)</f>
        <v>0</v>
      </c>
      <c r="M15" s="123">
        <f t="shared" si="0"/>
        <v>6</v>
      </c>
      <c r="N15" s="137" t="str">
        <f>'Vorrunden-Auswertung'!B12</f>
        <v/>
      </c>
      <c r="O15" s="158" t="str">
        <f t="shared" si="1"/>
        <v/>
      </c>
    </row>
    <row r="16" spans="1:16" ht="38.25" customHeight="1" x14ac:dyDescent="0.25">
      <c r="B16" s="250">
        <v>6</v>
      </c>
      <c r="C16" s="259" t="str">
        <f>IFERROR(VLOOKUP(C$10*1000+$B16,'Vorrunden-Einzelergebnisse'!$G:$I,2,FALSE) &amp;"
" &amp; VLOOKUP(C$10*1000+$B16,'Vorrunden-Einzelergebnisse'!$G:$I,3,FALSE),"")</f>
        <v/>
      </c>
      <c r="D16" s="260" t="str">
        <f>IFERROR(VLOOKUP(D$10*1000+$B16,'Vorrunden-Einzelergebnisse'!$G:$I,2,FALSE) &amp;"
" &amp; VLOOKUP(D$10*1000+$B16,'Vorrunden-Einzelergebnisse'!$G:$I,3,FALSE),"")</f>
        <v/>
      </c>
      <c r="E16" s="260" t="str">
        <f>IFERROR(VLOOKUP(E$10*1000+$B16,'Vorrunden-Einzelergebnisse'!$G:$I,2,FALSE) &amp;"
" &amp; VLOOKUP(E$10*1000+$B16,'Vorrunden-Einzelergebnisse'!$G:$I,3,FALSE),"")</f>
        <v/>
      </c>
      <c r="F16" s="260" t="str">
        <f>IFERROR(VLOOKUP(F$10*1000+$B16,'Vorrunden-Einzelergebnisse'!$G:$I,2,FALSE) &amp;"
" &amp; VLOOKUP(F$10*1000+$B16,'Vorrunden-Einzelergebnisse'!$G:$I,3,FALSE),"")</f>
        <v/>
      </c>
      <c r="G16" s="260" t="str">
        <f>IFERROR(VLOOKUP(G$10*1000+$B16,'Vorrunden-Einzelergebnisse'!$G:$I,2,FALSE) &amp;"
" &amp; VLOOKUP(G$10*1000+$B16,'Vorrunden-Einzelergebnisse'!$G:$I,3,FALSE),"")</f>
        <v/>
      </c>
      <c r="H16" s="260" t="str">
        <f>IFERROR(VLOOKUP(H$10*1000+$B16,'Vorrunden-Einzelergebnisse'!$G:$I,2,FALSE) &amp;"
" &amp; VLOOKUP(H$10*1000+$B16,'Vorrunden-Einzelergebnisse'!$G:$I,3,FALSE),"")</f>
        <v/>
      </c>
      <c r="I16" s="260" t="str">
        <f>IFERROR(VLOOKUP(I$10*1000+$B16,'Vorrunden-Einzelergebnisse'!$G:$I,2,FALSE) &amp;"
" &amp; VLOOKUP(I$10*1000+$B16,'Vorrunden-Einzelergebnisse'!$G:$I,3,FALSE),"")</f>
        <v/>
      </c>
      <c r="J16" s="261" t="str">
        <f>IFERROR(VLOOKUP(J$10*1000+$B16,'Vorrunden-Einzelergebnisse'!$G:$I,2,FALSE) &amp;"
" &amp; VLOOKUP(J$10*1000+$B16,'Vorrunden-Einzelergebnisse'!$G:$I,3,FALSE),"")</f>
        <v/>
      </c>
      <c r="K16" s="54"/>
      <c r="L16" s="123">
        <f>SUMIF('Vorrunden-Einzelergebnisse'!$H$9:$H$128,N16,'Vorrunden-Einzelergebnisse'!$D$9:$D$128)
 + SUMIF('Vorrunden-Einzelergebnisse'!$I$9:$I$128,N16,'Vorrunden-Einzelergebnisse'!$D$9:$D$128)</f>
        <v>0</v>
      </c>
      <c r="M16" s="123">
        <f t="shared" si="0"/>
        <v>6</v>
      </c>
      <c r="N16" s="137" t="str">
        <f>'Vorrunden-Auswertung'!B13</f>
        <v/>
      </c>
      <c r="O16" s="158" t="str">
        <f t="shared" si="1"/>
        <v/>
      </c>
    </row>
    <row r="17" spans="2:15" ht="38.25" customHeight="1" x14ac:dyDescent="0.25">
      <c r="B17" s="250">
        <v>7</v>
      </c>
      <c r="C17" s="259" t="str">
        <f>IFERROR(VLOOKUP(C$10*1000+$B17,'Vorrunden-Einzelergebnisse'!$G:$I,2,FALSE) &amp;"
" &amp; VLOOKUP(C$10*1000+$B17,'Vorrunden-Einzelergebnisse'!$G:$I,3,FALSE),"")</f>
        <v/>
      </c>
      <c r="D17" s="260" t="str">
        <f>IFERROR(VLOOKUP(D$10*1000+$B17,'Vorrunden-Einzelergebnisse'!$G:$I,2,FALSE) &amp;"
" &amp; VLOOKUP(D$10*1000+$B17,'Vorrunden-Einzelergebnisse'!$G:$I,3,FALSE),"")</f>
        <v/>
      </c>
      <c r="E17" s="260" t="str">
        <f>IFERROR(VLOOKUP(E$10*1000+$B17,'Vorrunden-Einzelergebnisse'!$G:$I,2,FALSE) &amp;"
" &amp; VLOOKUP(E$10*1000+$B17,'Vorrunden-Einzelergebnisse'!$G:$I,3,FALSE),"")</f>
        <v/>
      </c>
      <c r="F17" s="260" t="str">
        <f>IFERROR(VLOOKUP(F$10*1000+$B17,'Vorrunden-Einzelergebnisse'!$G:$I,2,FALSE) &amp;"
" &amp; VLOOKUP(F$10*1000+$B17,'Vorrunden-Einzelergebnisse'!$G:$I,3,FALSE),"")</f>
        <v/>
      </c>
      <c r="G17" s="260" t="str">
        <f>IFERROR(VLOOKUP(G$10*1000+$B17,'Vorrunden-Einzelergebnisse'!$G:$I,2,FALSE) &amp;"
" &amp; VLOOKUP(G$10*1000+$B17,'Vorrunden-Einzelergebnisse'!$G:$I,3,FALSE),"")</f>
        <v/>
      </c>
      <c r="H17" s="260" t="str">
        <f>IFERROR(VLOOKUP(H$10*1000+$B17,'Vorrunden-Einzelergebnisse'!$G:$I,2,FALSE) &amp;"
" &amp; VLOOKUP(H$10*1000+$B17,'Vorrunden-Einzelergebnisse'!$G:$I,3,FALSE),"")</f>
        <v/>
      </c>
      <c r="I17" s="260" t="str">
        <f>IFERROR(VLOOKUP(I$10*1000+$B17,'Vorrunden-Einzelergebnisse'!$G:$I,2,FALSE) &amp;"
" &amp; VLOOKUP(I$10*1000+$B17,'Vorrunden-Einzelergebnisse'!$G:$I,3,FALSE),"")</f>
        <v/>
      </c>
      <c r="J17" s="261" t="str">
        <f>IFERROR(VLOOKUP(J$10*1000+$B17,'Vorrunden-Einzelergebnisse'!$G:$I,2,FALSE) &amp;"
" &amp; VLOOKUP(J$10*1000+$B17,'Vorrunden-Einzelergebnisse'!$G:$I,3,FALSE),"")</f>
        <v/>
      </c>
      <c r="K17" s="54"/>
      <c r="L17" s="123">
        <f>SUMIF('Vorrunden-Einzelergebnisse'!$H$9:$H$128,N17,'Vorrunden-Einzelergebnisse'!$D$9:$D$128)
 + SUMIF('Vorrunden-Einzelergebnisse'!$I$9:$I$128,N17,'Vorrunden-Einzelergebnisse'!$D$9:$D$128)</f>
        <v>0</v>
      </c>
      <c r="M17" s="123">
        <f t="shared" si="0"/>
        <v>6</v>
      </c>
      <c r="N17" s="137" t="str">
        <f>'Vorrunden-Auswertung'!B14</f>
        <v/>
      </c>
      <c r="O17" s="158" t="str">
        <f t="shared" si="1"/>
        <v/>
      </c>
    </row>
    <row r="18" spans="2:15" ht="38.25" customHeight="1" x14ac:dyDescent="0.25">
      <c r="B18" s="250">
        <v>8</v>
      </c>
      <c r="C18" s="259" t="str">
        <f>IFERROR(VLOOKUP(C$10*1000+$B18,'Vorrunden-Einzelergebnisse'!$G:$I,2,FALSE) &amp;"
" &amp; VLOOKUP(C$10*1000+$B18,'Vorrunden-Einzelergebnisse'!$G:$I,3,FALSE),"")</f>
        <v/>
      </c>
      <c r="D18" s="260" t="str">
        <f>IFERROR(VLOOKUP(D$10*1000+$B18,'Vorrunden-Einzelergebnisse'!$G:$I,2,FALSE) &amp;"
" &amp; VLOOKUP(D$10*1000+$B18,'Vorrunden-Einzelergebnisse'!$G:$I,3,FALSE),"")</f>
        <v/>
      </c>
      <c r="E18" s="260" t="str">
        <f>IFERROR(VLOOKUP(E$10*1000+$B18,'Vorrunden-Einzelergebnisse'!$G:$I,2,FALSE) &amp;"
" &amp; VLOOKUP(E$10*1000+$B18,'Vorrunden-Einzelergebnisse'!$G:$I,3,FALSE),"")</f>
        <v/>
      </c>
      <c r="F18" s="260" t="str">
        <f>IFERROR(VLOOKUP(F$10*1000+$B18,'Vorrunden-Einzelergebnisse'!$G:$I,2,FALSE) &amp;"
" &amp; VLOOKUP(F$10*1000+$B18,'Vorrunden-Einzelergebnisse'!$G:$I,3,FALSE),"")</f>
        <v/>
      </c>
      <c r="G18" s="260" t="str">
        <f>IFERROR(VLOOKUP(G$10*1000+$B18,'Vorrunden-Einzelergebnisse'!$G:$I,2,FALSE) &amp;"
" &amp; VLOOKUP(G$10*1000+$B18,'Vorrunden-Einzelergebnisse'!$G:$I,3,FALSE),"")</f>
        <v/>
      </c>
      <c r="H18" s="260" t="str">
        <f>IFERROR(VLOOKUP(H$10*1000+$B18,'Vorrunden-Einzelergebnisse'!$G:$I,2,FALSE) &amp;"
" &amp; VLOOKUP(H$10*1000+$B18,'Vorrunden-Einzelergebnisse'!$G:$I,3,FALSE),"")</f>
        <v/>
      </c>
      <c r="I18" s="260" t="str">
        <f>IFERROR(VLOOKUP(I$10*1000+$B18,'Vorrunden-Einzelergebnisse'!$G:$I,2,FALSE) &amp;"
" &amp; VLOOKUP(I$10*1000+$B18,'Vorrunden-Einzelergebnisse'!$G:$I,3,FALSE),"")</f>
        <v/>
      </c>
      <c r="J18" s="261" t="str">
        <f>IFERROR(VLOOKUP(J$10*1000+$B18,'Vorrunden-Einzelergebnisse'!$G:$I,2,FALSE) &amp;"
" &amp; VLOOKUP(J$10*1000+$B18,'Vorrunden-Einzelergebnisse'!$G:$I,3,FALSE),"")</f>
        <v/>
      </c>
      <c r="K18" s="54"/>
      <c r="L18" s="123">
        <f>SUMIF('Vorrunden-Einzelergebnisse'!$H$9:$H$128,N18,'Vorrunden-Einzelergebnisse'!$D$9:$D$128)
 + SUMIF('Vorrunden-Einzelergebnisse'!$I$9:$I$128,N18,'Vorrunden-Einzelergebnisse'!$D$9:$D$128)</f>
        <v>0</v>
      </c>
      <c r="M18" s="123">
        <f t="shared" si="0"/>
        <v>6</v>
      </c>
      <c r="N18" s="137" t="str">
        <f>'Vorrunden-Auswertung'!B15</f>
        <v/>
      </c>
      <c r="O18" s="158" t="str">
        <f t="shared" si="1"/>
        <v/>
      </c>
    </row>
    <row r="19" spans="2:15" ht="38.25" customHeight="1" x14ac:dyDescent="0.25">
      <c r="B19" s="250">
        <v>9</v>
      </c>
      <c r="C19" s="259" t="str">
        <f>IFERROR(VLOOKUP(C$10*1000+$B19,'Vorrunden-Einzelergebnisse'!$G:$I,2,FALSE) &amp;"
" &amp; VLOOKUP(C$10*1000+$B19,'Vorrunden-Einzelergebnisse'!$G:$I,3,FALSE),"")</f>
        <v/>
      </c>
      <c r="D19" s="260" t="str">
        <f>IFERROR(VLOOKUP(D$10*1000+$B19,'Vorrunden-Einzelergebnisse'!$G:$I,2,FALSE) &amp;"
" &amp; VLOOKUP(D$10*1000+$B19,'Vorrunden-Einzelergebnisse'!$G:$I,3,FALSE),"")</f>
        <v/>
      </c>
      <c r="E19" s="260" t="str">
        <f>IFERROR(VLOOKUP(E$10*1000+$B19,'Vorrunden-Einzelergebnisse'!$G:$I,2,FALSE) &amp;"
" &amp; VLOOKUP(E$10*1000+$B19,'Vorrunden-Einzelergebnisse'!$G:$I,3,FALSE),"")</f>
        <v/>
      </c>
      <c r="F19" s="260" t="str">
        <f>IFERROR(VLOOKUP(F$10*1000+$B19,'Vorrunden-Einzelergebnisse'!$G:$I,2,FALSE) &amp;"
" &amp; VLOOKUP(F$10*1000+$B19,'Vorrunden-Einzelergebnisse'!$G:$I,3,FALSE),"")</f>
        <v/>
      </c>
      <c r="G19" s="260" t="str">
        <f>IFERROR(VLOOKUP(G$10*1000+$B19,'Vorrunden-Einzelergebnisse'!$G:$I,2,FALSE) &amp;"
" &amp; VLOOKUP(G$10*1000+$B19,'Vorrunden-Einzelergebnisse'!$G:$I,3,FALSE),"")</f>
        <v/>
      </c>
      <c r="H19" s="260" t="str">
        <f>IFERROR(VLOOKUP(H$10*1000+$B19,'Vorrunden-Einzelergebnisse'!$G:$I,2,FALSE) &amp;"
" &amp; VLOOKUP(H$10*1000+$B19,'Vorrunden-Einzelergebnisse'!$G:$I,3,FALSE),"")</f>
        <v/>
      </c>
      <c r="I19" s="260" t="str">
        <f>IFERROR(VLOOKUP(I$10*1000+$B19,'Vorrunden-Einzelergebnisse'!$G:$I,2,FALSE) &amp;"
" &amp; VLOOKUP(I$10*1000+$B19,'Vorrunden-Einzelergebnisse'!$G:$I,3,FALSE),"")</f>
        <v/>
      </c>
      <c r="J19" s="261" t="str">
        <f>IFERROR(VLOOKUP(J$10*1000+$B19,'Vorrunden-Einzelergebnisse'!$G:$I,2,FALSE) &amp;"
" &amp; VLOOKUP(J$10*1000+$B19,'Vorrunden-Einzelergebnisse'!$G:$I,3,FALSE),"")</f>
        <v/>
      </c>
      <c r="K19" s="54"/>
      <c r="L19" s="123">
        <f>SUMIF('Vorrunden-Einzelergebnisse'!$H$9:$H$128,N19,'Vorrunden-Einzelergebnisse'!$D$9:$D$128)
 + SUMIF('Vorrunden-Einzelergebnisse'!$I$9:$I$128,N19,'Vorrunden-Einzelergebnisse'!$D$9:$D$128)</f>
        <v>0</v>
      </c>
      <c r="M19" s="123">
        <f t="shared" si="0"/>
        <v>6</v>
      </c>
      <c r="N19" s="137" t="str">
        <f>'Vorrunden-Auswertung'!B16</f>
        <v/>
      </c>
      <c r="O19" s="158" t="str">
        <f t="shared" si="1"/>
        <v/>
      </c>
    </row>
    <row r="20" spans="2:15" ht="38.25" customHeight="1" x14ac:dyDescent="0.25">
      <c r="B20" s="250">
        <v>10</v>
      </c>
      <c r="C20" s="259" t="str">
        <f>IFERROR(VLOOKUP(C$10*1000+$B20,'Vorrunden-Einzelergebnisse'!$G:$I,2,FALSE) &amp;"
" &amp; VLOOKUP(C$10*1000+$B20,'Vorrunden-Einzelergebnisse'!$G:$I,3,FALSE),"")</f>
        <v/>
      </c>
      <c r="D20" s="260" t="str">
        <f>IFERROR(VLOOKUP(D$10*1000+$B20,'Vorrunden-Einzelergebnisse'!$G:$I,2,FALSE) &amp;"
" &amp; VLOOKUP(D$10*1000+$B20,'Vorrunden-Einzelergebnisse'!$G:$I,3,FALSE),"")</f>
        <v/>
      </c>
      <c r="E20" s="260" t="str">
        <f>IFERROR(VLOOKUP(E$10*1000+$B20,'Vorrunden-Einzelergebnisse'!$G:$I,2,FALSE) &amp;"
" &amp; VLOOKUP(E$10*1000+$B20,'Vorrunden-Einzelergebnisse'!$G:$I,3,FALSE),"")</f>
        <v/>
      </c>
      <c r="F20" s="260" t="str">
        <f>IFERROR(VLOOKUP(F$10*1000+$B20,'Vorrunden-Einzelergebnisse'!$G:$I,2,FALSE) &amp;"
" &amp; VLOOKUP(F$10*1000+$B20,'Vorrunden-Einzelergebnisse'!$G:$I,3,FALSE),"")</f>
        <v/>
      </c>
      <c r="G20" s="260" t="str">
        <f>IFERROR(VLOOKUP(G$10*1000+$B20,'Vorrunden-Einzelergebnisse'!$G:$I,2,FALSE) &amp;"
" &amp; VLOOKUP(G$10*1000+$B20,'Vorrunden-Einzelergebnisse'!$G:$I,3,FALSE),"")</f>
        <v/>
      </c>
      <c r="H20" s="260" t="str">
        <f>IFERROR(VLOOKUP(H$10*1000+$B20,'Vorrunden-Einzelergebnisse'!$G:$I,2,FALSE) &amp;"
" &amp; VLOOKUP(H$10*1000+$B20,'Vorrunden-Einzelergebnisse'!$G:$I,3,FALSE),"")</f>
        <v/>
      </c>
      <c r="I20" s="260" t="str">
        <f>IFERROR(VLOOKUP(I$10*1000+$B20,'Vorrunden-Einzelergebnisse'!$G:$I,2,FALSE) &amp;"
" &amp; VLOOKUP(I$10*1000+$B20,'Vorrunden-Einzelergebnisse'!$G:$I,3,FALSE),"")</f>
        <v/>
      </c>
      <c r="J20" s="261" t="str">
        <f>IFERROR(VLOOKUP(J$10*1000+$B20,'Vorrunden-Einzelergebnisse'!$G:$I,2,FALSE) &amp;"
" &amp; VLOOKUP(J$10*1000+$B20,'Vorrunden-Einzelergebnisse'!$G:$I,3,FALSE),"")</f>
        <v/>
      </c>
      <c r="K20" s="54"/>
      <c r="L20" s="123">
        <f>SUMIF('Vorrunden-Einzelergebnisse'!$H$9:$H$128,N20,'Vorrunden-Einzelergebnisse'!$D$9:$D$128)
 + SUMIF('Vorrunden-Einzelergebnisse'!$I$9:$I$128,N20,'Vorrunden-Einzelergebnisse'!$D$9:$D$128)</f>
        <v>0</v>
      </c>
      <c r="M20" s="123">
        <f t="shared" si="0"/>
        <v>6</v>
      </c>
      <c r="N20" s="137" t="str">
        <f>'Vorrunden-Auswertung'!B17</f>
        <v/>
      </c>
      <c r="O20" s="158" t="str">
        <f t="shared" si="1"/>
        <v/>
      </c>
    </row>
    <row r="21" spans="2:15" ht="38.25" customHeight="1" x14ac:dyDescent="0.25">
      <c r="B21" s="250">
        <v>11</v>
      </c>
      <c r="C21" s="259" t="str">
        <f>IFERROR(VLOOKUP(C$10*1000+$B21,'Vorrunden-Einzelergebnisse'!$G:$I,2,FALSE) &amp;"
" &amp; VLOOKUP(C$10*1000+$B21,'Vorrunden-Einzelergebnisse'!$G:$I,3,FALSE),"")</f>
        <v/>
      </c>
      <c r="D21" s="260" t="str">
        <f>IFERROR(VLOOKUP(D$10*1000+$B21,'Vorrunden-Einzelergebnisse'!$G:$I,2,FALSE) &amp;"
" &amp; VLOOKUP(D$10*1000+$B21,'Vorrunden-Einzelergebnisse'!$G:$I,3,FALSE),"")</f>
        <v/>
      </c>
      <c r="E21" s="260" t="str">
        <f>IFERROR(VLOOKUP(E$10*1000+$B21,'Vorrunden-Einzelergebnisse'!$G:$I,2,FALSE) &amp;"
" &amp; VLOOKUP(E$10*1000+$B21,'Vorrunden-Einzelergebnisse'!$G:$I,3,FALSE),"")</f>
        <v/>
      </c>
      <c r="F21" s="260" t="str">
        <f>IFERROR(VLOOKUP(F$10*1000+$B21,'Vorrunden-Einzelergebnisse'!$G:$I,2,FALSE) &amp;"
" &amp; VLOOKUP(F$10*1000+$B21,'Vorrunden-Einzelergebnisse'!$G:$I,3,FALSE),"")</f>
        <v/>
      </c>
      <c r="G21" s="260" t="str">
        <f>IFERROR(VLOOKUP(G$10*1000+$B21,'Vorrunden-Einzelergebnisse'!$G:$I,2,FALSE) &amp;"
" &amp; VLOOKUP(G$10*1000+$B21,'Vorrunden-Einzelergebnisse'!$G:$I,3,FALSE),"")</f>
        <v/>
      </c>
      <c r="H21" s="260" t="str">
        <f>IFERROR(VLOOKUP(H$10*1000+$B21,'Vorrunden-Einzelergebnisse'!$G:$I,2,FALSE) &amp;"
" &amp; VLOOKUP(H$10*1000+$B21,'Vorrunden-Einzelergebnisse'!$G:$I,3,FALSE),"")</f>
        <v/>
      </c>
      <c r="I21" s="260" t="str">
        <f>IFERROR(VLOOKUP(I$10*1000+$B21,'Vorrunden-Einzelergebnisse'!$G:$I,2,FALSE) &amp;"
" &amp; VLOOKUP(I$10*1000+$B21,'Vorrunden-Einzelergebnisse'!$G:$I,3,FALSE),"")</f>
        <v/>
      </c>
      <c r="J21" s="261" t="str">
        <f>IFERROR(VLOOKUP(J$10*1000+$B21,'Vorrunden-Einzelergebnisse'!$G:$I,2,FALSE) &amp;"
" &amp; VLOOKUP(J$10*1000+$B21,'Vorrunden-Einzelergebnisse'!$G:$I,3,FALSE),"")</f>
        <v/>
      </c>
      <c r="K21" s="54"/>
      <c r="L21" s="123">
        <f>SUMIF('Vorrunden-Einzelergebnisse'!$H$9:$H$128,N21,'Vorrunden-Einzelergebnisse'!$D$9:$D$128)
 + SUMIF('Vorrunden-Einzelergebnisse'!$I$9:$I$128,N21,'Vorrunden-Einzelergebnisse'!$D$9:$D$128)</f>
        <v>0</v>
      </c>
      <c r="M21" s="123">
        <f t="shared" si="0"/>
        <v>6</v>
      </c>
      <c r="N21" s="137" t="str">
        <f>'Vorrunden-Auswertung'!B18</f>
        <v/>
      </c>
      <c r="O21" s="158" t="str">
        <f t="shared" si="1"/>
        <v/>
      </c>
    </row>
    <row r="22" spans="2:15" ht="38.25" customHeight="1" x14ac:dyDescent="0.25">
      <c r="B22" s="250">
        <v>12</v>
      </c>
      <c r="C22" s="259" t="str">
        <f>IFERROR(VLOOKUP(C$10*1000+$B22,'Vorrunden-Einzelergebnisse'!$G:$I,2,FALSE) &amp;"
" &amp; VLOOKUP(C$10*1000+$B22,'Vorrunden-Einzelergebnisse'!$G:$I,3,FALSE),"")</f>
        <v/>
      </c>
      <c r="D22" s="260" t="str">
        <f>IFERROR(VLOOKUP(D$10*1000+$B22,'Vorrunden-Einzelergebnisse'!$G:$I,2,FALSE) &amp;"
" &amp; VLOOKUP(D$10*1000+$B22,'Vorrunden-Einzelergebnisse'!$G:$I,3,FALSE),"")</f>
        <v/>
      </c>
      <c r="E22" s="260" t="str">
        <f>IFERROR(VLOOKUP(E$10*1000+$B22,'Vorrunden-Einzelergebnisse'!$G:$I,2,FALSE) &amp;"
" &amp; VLOOKUP(E$10*1000+$B22,'Vorrunden-Einzelergebnisse'!$G:$I,3,FALSE),"")</f>
        <v/>
      </c>
      <c r="F22" s="260" t="str">
        <f>IFERROR(VLOOKUP(F$10*1000+$B22,'Vorrunden-Einzelergebnisse'!$G:$I,2,FALSE) &amp;"
" &amp; VLOOKUP(F$10*1000+$B22,'Vorrunden-Einzelergebnisse'!$G:$I,3,FALSE),"")</f>
        <v/>
      </c>
      <c r="G22" s="260" t="str">
        <f>IFERROR(VLOOKUP(G$10*1000+$B22,'Vorrunden-Einzelergebnisse'!$G:$I,2,FALSE) &amp;"
" &amp; VLOOKUP(G$10*1000+$B22,'Vorrunden-Einzelergebnisse'!$G:$I,3,FALSE),"")</f>
        <v/>
      </c>
      <c r="H22" s="260" t="str">
        <f>IFERROR(VLOOKUP(H$10*1000+$B22,'Vorrunden-Einzelergebnisse'!$G:$I,2,FALSE) &amp;"
" &amp; VLOOKUP(H$10*1000+$B22,'Vorrunden-Einzelergebnisse'!$G:$I,3,FALSE),"")</f>
        <v/>
      </c>
      <c r="I22" s="260" t="str">
        <f>IFERROR(VLOOKUP(I$10*1000+$B22,'Vorrunden-Einzelergebnisse'!$G:$I,2,FALSE) &amp;"
" &amp; VLOOKUP(I$10*1000+$B22,'Vorrunden-Einzelergebnisse'!$G:$I,3,FALSE),"")</f>
        <v/>
      </c>
      <c r="J22" s="261" t="str">
        <f>IFERROR(VLOOKUP(J$10*1000+$B22,'Vorrunden-Einzelergebnisse'!$G:$I,2,FALSE) &amp;"
" &amp; VLOOKUP(J$10*1000+$B22,'Vorrunden-Einzelergebnisse'!$G:$I,3,FALSE),"")</f>
        <v/>
      </c>
      <c r="K22" s="54"/>
      <c r="L22" s="123">
        <f>SUMIF('Vorrunden-Einzelergebnisse'!$H$9:$H$128,N22,'Vorrunden-Einzelergebnisse'!$D$9:$D$128)
 + SUMIF('Vorrunden-Einzelergebnisse'!$I$9:$I$128,N22,'Vorrunden-Einzelergebnisse'!$D$9:$D$128)</f>
        <v>0</v>
      </c>
      <c r="M22" s="123">
        <f t="shared" si="0"/>
        <v>6</v>
      </c>
      <c r="N22" s="137" t="str">
        <f>'Vorrunden-Auswertung'!B19</f>
        <v/>
      </c>
      <c r="O22" s="158" t="str">
        <f t="shared" si="1"/>
        <v/>
      </c>
    </row>
    <row r="23" spans="2:15" ht="38.25" customHeight="1" x14ac:dyDescent="0.25">
      <c r="B23" s="250">
        <v>13</v>
      </c>
      <c r="C23" s="259" t="str">
        <f>IFERROR(VLOOKUP(C$10*1000+$B23,'Vorrunden-Einzelergebnisse'!$G:$I,2,FALSE) &amp;"
" &amp; VLOOKUP(C$10*1000+$B23,'Vorrunden-Einzelergebnisse'!$G:$I,3,FALSE),"")</f>
        <v/>
      </c>
      <c r="D23" s="260" t="str">
        <f>IFERROR(VLOOKUP(D$10*1000+$B23,'Vorrunden-Einzelergebnisse'!$G:$I,2,FALSE) &amp;"
" &amp; VLOOKUP(D$10*1000+$B23,'Vorrunden-Einzelergebnisse'!$G:$I,3,FALSE),"")</f>
        <v/>
      </c>
      <c r="E23" s="260" t="str">
        <f>IFERROR(VLOOKUP(E$10*1000+$B23,'Vorrunden-Einzelergebnisse'!$G:$I,2,FALSE) &amp;"
" &amp; VLOOKUP(E$10*1000+$B23,'Vorrunden-Einzelergebnisse'!$G:$I,3,FALSE),"")</f>
        <v/>
      </c>
      <c r="F23" s="260" t="str">
        <f>IFERROR(VLOOKUP(F$10*1000+$B23,'Vorrunden-Einzelergebnisse'!$G:$I,2,FALSE) &amp;"
" &amp; VLOOKUP(F$10*1000+$B23,'Vorrunden-Einzelergebnisse'!$G:$I,3,FALSE),"")</f>
        <v/>
      </c>
      <c r="G23" s="260" t="str">
        <f>IFERROR(VLOOKUP(G$10*1000+$B23,'Vorrunden-Einzelergebnisse'!$G:$I,2,FALSE) &amp;"
" &amp; VLOOKUP(G$10*1000+$B23,'Vorrunden-Einzelergebnisse'!$G:$I,3,FALSE),"")</f>
        <v/>
      </c>
      <c r="H23" s="260" t="str">
        <f>IFERROR(VLOOKUP(H$10*1000+$B23,'Vorrunden-Einzelergebnisse'!$G:$I,2,FALSE) &amp;"
" &amp; VLOOKUP(H$10*1000+$B23,'Vorrunden-Einzelergebnisse'!$G:$I,3,FALSE),"")</f>
        <v/>
      </c>
      <c r="I23" s="260" t="str">
        <f>IFERROR(VLOOKUP(I$10*1000+$B23,'Vorrunden-Einzelergebnisse'!$G:$I,2,FALSE) &amp;"
" &amp; VLOOKUP(I$10*1000+$B23,'Vorrunden-Einzelergebnisse'!$G:$I,3,FALSE),"")</f>
        <v/>
      </c>
      <c r="J23" s="261" t="str">
        <f>IFERROR(VLOOKUP(J$10*1000+$B23,'Vorrunden-Einzelergebnisse'!$G:$I,2,FALSE) &amp;"
" &amp; VLOOKUP(J$10*1000+$B23,'Vorrunden-Einzelergebnisse'!$G:$I,3,FALSE),"")</f>
        <v/>
      </c>
      <c r="K23" s="54"/>
      <c r="L23" s="123">
        <f>SUMIF('Vorrunden-Einzelergebnisse'!$H$9:$H$128,N23,'Vorrunden-Einzelergebnisse'!$D$9:$D$128)
 + SUMIF('Vorrunden-Einzelergebnisse'!$I$9:$I$128,N23,'Vorrunden-Einzelergebnisse'!$D$9:$D$128)</f>
        <v>0</v>
      </c>
      <c r="M23" s="123">
        <f t="shared" si="0"/>
        <v>6</v>
      </c>
      <c r="N23" s="137" t="str">
        <f>'Vorrunden-Auswertung'!B20</f>
        <v/>
      </c>
      <c r="O23" s="158" t="str">
        <f t="shared" si="1"/>
        <v/>
      </c>
    </row>
    <row r="24" spans="2:15" ht="38.25" customHeight="1" x14ac:dyDescent="0.25">
      <c r="B24" s="250">
        <v>14</v>
      </c>
      <c r="C24" s="259" t="str">
        <f>IFERROR(VLOOKUP(C$10*1000+$B24,'Vorrunden-Einzelergebnisse'!$G:$I,2,FALSE) &amp;"
" &amp; VLOOKUP(C$10*1000+$B24,'Vorrunden-Einzelergebnisse'!$G:$I,3,FALSE),"")</f>
        <v/>
      </c>
      <c r="D24" s="260" t="str">
        <f>IFERROR(VLOOKUP(D$10*1000+$B24,'Vorrunden-Einzelergebnisse'!$G:$I,2,FALSE) &amp;"
" &amp; VLOOKUP(D$10*1000+$B24,'Vorrunden-Einzelergebnisse'!$G:$I,3,FALSE),"")</f>
        <v/>
      </c>
      <c r="E24" s="260" t="str">
        <f>IFERROR(VLOOKUP(E$10*1000+$B24,'Vorrunden-Einzelergebnisse'!$G:$I,2,FALSE) &amp;"
" &amp; VLOOKUP(E$10*1000+$B24,'Vorrunden-Einzelergebnisse'!$G:$I,3,FALSE),"")</f>
        <v/>
      </c>
      <c r="F24" s="260" t="str">
        <f>IFERROR(VLOOKUP(F$10*1000+$B24,'Vorrunden-Einzelergebnisse'!$G:$I,2,FALSE) &amp;"
" &amp; VLOOKUP(F$10*1000+$B24,'Vorrunden-Einzelergebnisse'!$G:$I,3,FALSE),"")</f>
        <v/>
      </c>
      <c r="G24" s="260" t="str">
        <f>IFERROR(VLOOKUP(G$10*1000+$B24,'Vorrunden-Einzelergebnisse'!$G:$I,2,FALSE) &amp;"
" &amp; VLOOKUP(G$10*1000+$B24,'Vorrunden-Einzelergebnisse'!$G:$I,3,FALSE),"")</f>
        <v/>
      </c>
      <c r="H24" s="260" t="str">
        <f>IFERROR(VLOOKUP(H$10*1000+$B24,'Vorrunden-Einzelergebnisse'!$G:$I,2,FALSE) &amp;"
" &amp; VLOOKUP(H$10*1000+$B24,'Vorrunden-Einzelergebnisse'!$G:$I,3,FALSE),"")</f>
        <v/>
      </c>
      <c r="I24" s="260" t="str">
        <f>IFERROR(VLOOKUP(I$10*1000+$B24,'Vorrunden-Einzelergebnisse'!$G:$I,2,FALSE) &amp;"
" &amp; VLOOKUP(I$10*1000+$B24,'Vorrunden-Einzelergebnisse'!$G:$I,3,FALSE),"")</f>
        <v/>
      </c>
      <c r="J24" s="261" t="str">
        <f>IFERROR(VLOOKUP(J$10*1000+$B24,'Vorrunden-Einzelergebnisse'!$G:$I,2,FALSE) &amp;"
" &amp; VLOOKUP(J$10*1000+$B24,'Vorrunden-Einzelergebnisse'!$G:$I,3,FALSE),"")</f>
        <v/>
      </c>
      <c r="K24" s="54"/>
      <c r="L24" s="123">
        <f>SUMIF('Vorrunden-Einzelergebnisse'!$H$9:$H$128,N24,'Vorrunden-Einzelergebnisse'!$D$9:$D$128)
 + SUMIF('Vorrunden-Einzelergebnisse'!$I$9:$I$128,N24,'Vorrunden-Einzelergebnisse'!$D$9:$D$128)</f>
        <v>0</v>
      </c>
      <c r="M24" s="123">
        <f t="shared" si="0"/>
        <v>6</v>
      </c>
      <c r="N24" s="137" t="str">
        <f>'Vorrunden-Auswertung'!B21</f>
        <v/>
      </c>
      <c r="O24" s="158" t="str">
        <f t="shared" si="1"/>
        <v/>
      </c>
    </row>
    <row r="25" spans="2:15" ht="38.25" customHeight="1" x14ac:dyDescent="0.25">
      <c r="B25" s="251">
        <v>15</v>
      </c>
      <c r="C25" s="262" t="str">
        <f>IFERROR(VLOOKUP(C$10*1000+$B25,'Vorrunden-Einzelergebnisse'!$G:$I,2,FALSE) &amp;"
" &amp; VLOOKUP(C$10*1000+$B25,'Vorrunden-Einzelergebnisse'!$G:$I,3,FALSE),"")</f>
        <v/>
      </c>
      <c r="D25" s="263" t="str">
        <f>IFERROR(VLOOKUP(D$10*1000+$B25,'Vorrunden-Einzelergebnisse'!$G:$I,2,FALSE) &amp;"
" &amp; VLOOKUP(D$10*1000+$B25,'Vorrunden-Einzelergebnisse'!$G:$I,3,FALSE),"")</f>
        <v/>
      </c>
      <c r="E25" s="263" t="str">
        <f>IFERROR(VLOOKUP(E$10*1000+$B25,'Vorrunden-Einzelergebnisse'!$G:$I,2,FALSE) &amp;"
" &amp; VLOOKUP(E$10*1000+$B25,'Vorrunden-Einzelergebnisse'!$G:$I,3,FALSE),"")</f>
        <v/>
      </c>
      <c r="F25" s="263" t="str">
        <f>IFERROR(VLOOKUP(F$10*1000+$B25,'Vorrunden-Einzelergebnisse'!$G:$I,2,FALSE) &amp;"
" &amp; VLOOKUP(F$10*1000+$B25,'Vorrunden-Einzelergebnisse'!$G:$I,3,FALSE),"")</f>
        <v/>
      </c>
      <c r="G25" s="263" t="str">
        <f>IFERROR(VLOOKUP(G$10*1000+$B25,'Vorrunden-Einzelergebnisse'!$G:$I,2,FALSE) &amp;"
" &amp; VLOOKUP(G$10*1000+$B25,'Vorrunden-Einzelergebnisse'!$G:$I,3,FALSE),"")</f>
        <v/>
      </c>
      <c r="H25" s="263" t="str">
        <f>IFERROR(VLOOKUP(H$10*1000+$B25,'Vorrunden-Einzelergebnisse'!$G:$I,2,FALSE) &amp;"
" &amp; VLOOKUP(H$10*1000+$B25,'Vorrunden-Einzelergebnisse'!$G:$I,3,FALSE),"")</f>
        <v/>
      </c>
      <c r="I25" s="263" t="str">
        <f>IFERROR(VLOOKUP(I$10*1000+$B25,'Vorrunden-Einzelergebnisse'!$G:$I,2,FALSE) &amp;"
" &amp; VLOOKUP(I$10*1000+$B25,'Vorrunden-Einzelergebnisse'!$G:$I,3,FALSE),"")</f>
        <v/>
      </c>
      <c r="J25" s="264" t="str">
        <f>IFERROR(VLOOKUP(J$10*1000+$B25,'Vorrunden-Einzelergebnisse'!$G:$I,2,FALSE) &amp;"
" &amp; VLOOKUP(J$10*1000+$B25,'Vorrunden-Einzelergebnisse'!$G:$I,3,FALSE),"")</f>
        <v/>
      </c>
      <c r="K25" s="54"/>
      <c r="L25" s="123">
        <f>SUMIF('Vorrunden-Einzelergebnisse'!$H$9:$H$128,N25,'Vorrunden-Einzelergebnisse'!$D$9:$D$128)
 + SUMIF('Vorrunden-Einzelergebnisse'!$I$9:$I$128,N25,'Vorrunden-Einzelergebnisse'!$D$9:$D$128)</f>
        <v>0</v>
      </c>
      <c r="M25" s="123">
        <f t="shared" si="0"/>
        <v>6</v>
      </c>
      <c r="N25" s="137" t="str">
        <f>'Vorrunden-Auswertung'!B22</f>
        <v/>
      </c>
      <c r="O25" s="159" t="str">
        <f t="shared" si="1"/>
        <v/>
      </c>
    </row>
    <row r="26" spans="2:15" ht="15" customHeight="1" x14ac:dyDescent="0.25">
      <c r="L26" s="124"/>
      <c r="M26" s="124"/>
      <c r="N26" s="124"/>
    </row>
    <row r="27" spans="2:15" ht="15" customHeight="1" x14ac:dyDescent="0.25">
      <c r="L27" s="64"/>
      <c r="M27" s="56"/>
      <c r="N27" s="56"/>
      <c r="O27" s="64"/>
    </row>
    <row r="28" spans="2:15" ht="15.75" x14ac:dyDescent="0.25">
      <c r="L28" s="53"/>
      <c r="O28" s="138" t="s">
        <v>76</v>
      </c>
    </row>
    <row r="29" spans="2:15" s="285" customFormat="1" x14ac:dyDescent="0.25">
      <c r="B29" s="289"/>
      <c r="C29" s="289"/>
      <c r="D29" s="289"/>
      <c r="E29" s="289"/>
      <c r="H29" s="289"/>
      <c r="I29" s="289"/>
      <c r="L29" s="290"/>
      <c r="M29" s="290"/>
      <c r="N29" s="291"/>
      <c r="O29" s="292"/>
    </row>
  </sheetData>
  <sheetProtection sheet="1" objects="1" scenarios="1"/>
  <mergeCells count="6">
    <mergeCell ref="L7:N7"/>
    <mergeCell ref="L8:N8"/>
    <mergeCell ref="C9:J9"/>
    <mergeCell ref="B4:K4"/>
    <mergeCell ref="B6:F6"/>
    <mergeCell ref="H8:K8"/>
  </mergeCells>
  <printOptions horizontalCentered="1"/>
  <pageMargins left="0.39370078740157483" right="0.39370078740157483" top="0.39370078740157483" bottom="0.39370078740157483" header="0.31496062992125984" footer="0.31496062992125984"/>
  <pageSetup paperSize="9" scale="69" fitToHeight="0" orientation="landscape" horizontalDpi="4294967293" verticalDpi="0" r:id="rId1"/>
  <drawing r:id="rId2"/>
  <pictur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autoPageBreaks="0"/>
  </sheetPr>
  <dimension ref="A1:P1317"/>
  <sheetViews>
    <sheetView topLeftCell="F1" zoomScaleNormal="100" zoomScaleSheetLayoutView="100" workbookViewId="0">
      <pane ySplit="4" topLeftCell="A5" activePane="bottomLeft" state="frozen"/>
      <selection activeCell="A5" sqref="A5"/>
      <selection pane="bottomLeft" activeCell="F1" sqref="F1"/>
    </sheetView>
  </sheetViews>
  <sheetFormatPr baseColWidth="10" defaultColWidth="11.5703125" defaultRowHeight="14.25" x14ac:dyDescent="0.25"/>
  <cols>
    <col min="1" max="1" width="17.5703125" style="175" hidden="1" customWidth="1"/>
    <col min="2" max="5" width="4.7109375" style="176" hidden="1" customWidth="1"/>
    <col min="6" max="6" width="8.7109375" style="268" customWidth="1"/>
    <col min="7" max="14" width="12.42578125" style="175" customWidth="1"/>
    <col min="15" max="15" width="11.5703125" style="268"/>
    <col min="16" max="16384" width="11.5703125" style="175"/>
  </cols>
  <sheetData>
    <row r="1" spans="1:16" s="268" customFormat="1" ht="15" customHeight="1" x14ac:dyDescent="0.25">
      <c r="B1" s="273"/>
      <c r="C1" s="273"/>
      <c r="D1" s="273"/>
      <c r="E1" s="273"/>
      <c r="I1" s="268">
        <f>COUNT(H:H)</f>
        <v>1</v>
      </c>
    </row>
    <row r="2" spans="1:16" s="269" customFormat="1" ht="15.75" x14ac:dyDescent="0.25">
      <c r="B2" s="274"/>
      <c r="C2" s="274"/>
      <c r="D2" s="274"/>
      <c r="E2" s="274"/>
      <c r="G2" s="275" t="str">
        <f>"nur die ersten " &amp; COUNT(H:H) &amp; " Seiten drucken!"</f>
        <v>nur die ersten 1 Seiten drucken!</v>
      </c>
      <c r="N2" s="227" t="s">
        <v>163</v>
      </c>
    </row>
    <row r="3" spans="1:16" s="268" customFormat="1" ht="15" thickBot="1" x14ac:dyDescent="0.3">
      <c r="A3" s="276"/>
      <c r="B3" s="277"/>
      <c r="C3" s="277"/>
      <c r="D3" s="277"/>
      <c r="E3" s="277"/>
    </row>
    <row r="4" spans="1:16" s="64" customFormat="1" ht="27" customHeight="1" thickBot="1" x14ac:dyDescent="0.3">
      <c r="A4" s="177"/>
      <c r="B4" s="178"/>
      <c r="C4" s="178"/>
      <c r="D4" s="178"/>
      <c r="E4" s="178"/>
      <c r="F4" s="270"/>
      <c r="G4" s="329" t="str">
        <f>Title</f>
        <v>10. MMT  am 3. Mai 2014 in Erlangen</v>
      </c>
      <c r="H4" s="329"/>
      <c r="I4" s="329"/>
      <c r="J4" s="329"/>
      <c r="K4" s="329"/>
      <c r="L4" s="329"/>
      <c r="M4" s="329"/>
      <c r="N4" s="329"/>
      <c r="O4" s="278"/>
      <c r="P4" s="100"/>
    </row>
    <row r="5" spans="1:16" s="179" customFormat="1" ht="36" customHeight="1" thickBot="1" x14ac:dyDescent="0.3">
      <c r="C5" s="180"/>
      <c r="D5" s="180"/>
      <c r="E5" s="180"/>
      <c r="F5" s="271"/>
      <c r="G5" s="181" t="str">
        <f>IF(ISNUMBER(H5),"Feld:","")</f>
        <v>Feld:</v>
      </c>
      <c r="H5" s="179">
        <v>1</v>
      </c>
      <c r="O5" s="271"/>
    </row>
    <row r="6" spans="1:16" s="185" customFormat="1" ht="27.6" customHeight="1" x14ac:dyDescent="0.25">
      <c r="A6" s="182" t="s">
        <v>55</v>
      </c>
      <c r="B6" s="183">
        <f>MATCH(H5,'Vorrunden-Einzelergebnisse'!C:C,0)</f>
        <v>9</v>
      </c>
      <c r="C6" s="184">
        <f>IF(B6+1&lt;=B9,B6+1,"")</f>
        <v>10</v>
      </c>
      <c r="D6" s="184">
        <f>IF(C6+1&lt;=B9,C6+1,"")</f>
        <v>11</v>
      </c>
      <c r="E6" s="184" t="str">
        <f>IF(D6+1&lt;=B9,D6+1,"")</f>
        <v/>
      </c>
      <c r="F6" s="272"/>
      <c r="G6" s="186" t="str">
        <f>IFERROR(INDEX('Vorrunden-Einzelergebnisse'!$H:$H,B6),"")</f>
        <v>Team 2</v>
      </c>
      <c r="H6" s="187" t="str">
        <f>IFERROR(INDEX('Vorrunden-Einzelergebnisse'!$I:$I,B6),"")</f>
        <v>Team 3</v>
      </c>
      <c r="I6" s="186" t="str">
        <f>IFERROR(INDEX('Vorrunden-Einzelergebnisse'!$H:$H,C6),"")</f>
        <v>Team 1</v>
      </c>
      <c r="J6" s="187" t="str">
        <f>IFERROR(INDEX('Vorrunden-Einzelergebnisse'!$I:$I,C6),"")</f>
        <v>Team 2</v>
      </c>
      <c r="K6" s="186" t="str">
        <f>IFERROR(INDEX('Vorrunden-Einzelergebnisse'!$H:$H,D6),"")</f>
        <v>Team 3</v>
      </c>
      <c r="L6" s="187" t="str">
        <f>IFERROR(INDEX('Vorrunden-Einzelergebnisse'!$I:$I,D6),"")</f>
        <v>Team 1</v>
      </c>
      <c r="M6" s="186" t="str">
        <f>IFERROR(INDEX('Vorrunden-Einzelergebnisse'!$H:$H,E6),"")</f>
        <v/>
      </c>
      <c r="N6" s="187" t="str">
        <f>IFERROR(INDEX('Vorrunden-Einzelergebnisse'!$I:$I,E6),"")</f>
        <v/>
      </c>
      <c r="O6" s="272"/>
    </row>
    <row r="7" spans="1:16" ht="33" customHeight="1" x14ac:dyDescent="0.25">
      <c r="A7" s="188"/>
      <c r="G7" s="189"/>
      <c r="H7" s="190"/>
      <c r="I7" s="191"/>
      <c r="J7" s="190"/>
      <c r="K7" s="191"/>
      <c r="L7" s="190"/>
      <c r="M7" s="191"/>
      <c r="N7" s="190"/>
    </row>
    <row r="8" spans="1:16" ht="70.5" customHeight="1" x14ac:dyDescent="0.25">
      <c r="A8" s="192" t="s">
        <v>56</v>
      </c>
      <c r="B8" s="175">
        <f>MATCH(H5,'Vorrunden-Einzelergebnisse'!C:C,1)</f>
        <v>11</v>
      </c>
      <c r="G8" s="193"/>
      <c r="H8" s="194"/>
      <c r="I8" s="193"/>
      <c r="J8" s="194"/>
      <c r="K8" s="193"/>
      <c r="L8" s="194"/>
      <c r="M8" s="193"/>
      <c r="N8" s="194"/>
    </row>
    <row r="9" spans="1:16" ht="16.5" customHeight="1" x14ac:dyDescent="0.25">
      <c r="A9" s="192" t="s">
        <v>57</v>
      </c>
      <c r="B9" s="175">
        <f>MIN(B6+3,B8)</f>
        <v>11</v>
      </c>
      <c r="G9" s="193"/>
      <c r="H9" s="194"/>
      <c r="I9" s="193"/>
      <c r="J9" s="194"/>
      <c r="K9" s="193"/>
      <c r="L9" s="194"/>
      <c r="M9" s="193"/>
      <c r="N9" s="194"/>
    </row>
    <row r="10" spans="1:16" ht="16.5" customHeight="1" x14ac:dyDescent="0.25">
      <c r="A10" s="192" t="s">
        <v>58</v>
      </c>
      <c r="G10" s="193"/>
      <c r="H10" s="194"/>
      <c r="I10" s="193"/>
      <c r="J10" s="194"/>
      <c r="K10" s="193"/>
      <c r="L10" s="194"/>
      <c r="M10" s="193"/>
      <c r="N10" s="194"/>
    </row>
    <row r="11" spans="1:16" ht="16.5" customHeight="1" x14ac:dyDescent="0.25">
      <c r="G11" s="193"/>
      <c r="H11" s="194"/>
      <c r="I11" s="193"/>
      <c r="J11" s="194"/>
      <c r="K11" s="193"/>
      <c r="L11" s="194"/>
      <c r="M11" s="193"/>
      <c r="N11" s="194"/>
    </row>
    <row r="12" spans="1:16" ht="16.5" customHeight="1" x14ac:dyDescent="0.25">
      <c r="G12" s="193"/>
      <c r="H12" s="194"/>
      <c r="I12" s="193"/>
      <c r="J12" s="194"/>
      <c r="K12" s="193"/>
      <c r="L12" s="194"/>
      <c r="M12" s="193"/>
      <c r="N12" s="194"/>
    </row>
    <row r="13" spans="1:16" ht="16.5" customHeight="1" x14ac:dyDescent="0.25">
      <c r="G13" s="193"/>
      <c r="H13" s="194"/>
      <c r="I13" s="193"/>
      <c r="J13" s="194"/>
      <c r="K13" s="193"/>
      <c r="L13" s="194"/>
      <c r="M13" s="193"/>
      <c r="N13" s="194"/>
    </row>
    <row r="14" spans="1:16" ht="16.5" customHeight="1" x14ac:dyDescent="0.25">
      <c r="G14" s="193"/>
      <c r="H14" s="194"/>
      <c r="I14" s="193"/>
      <c r="J14" s="194"/>
      <c r="K14" s="193"/>
      <c r="L14" s="194"/>
      <c r="M14" s="193"/>
      <c r="N14" s="194"/>
    </row>
    <row r="15" spans="1:16" ht="16.5" customHeight="1" x14ac:dyDescent="0.25">
      <c r="G15" s="193"/>
      <c r="H15" s="194"/>
      <c r="I15" s="193"/>
      <c r="J15" s="194"/>
      <c r="K15" s="193"/>
      <c r="L15" s="194"/>
      <c r="M15" s="193"/>
      <c r="N15" s="194"/>
    </row>
    <row r="16" spans="1:16" ht="16.5" customHeight="1" x14ac:dyDescent="0.25">
      <c r="G16" s="193"/>
      <c r="H16" s="194"/>
      <c r="I16" s="193"/>
      <c r="J16" s="194"/>
      <c r="K16" s="193"/>
      <c r="L16" s="194"/>
      <c r="M16" s="193"/>
      <c r="N16" s="194"/>
    </row>
    <row r="17" spans="2:15" ht="16.5" customHeight="1" x14ac:dyDescent="0.25">
      <c r="G17" s="193"/>
      <c r="H17" s="194"/>
      <c r="I17" s="193"/>
      <c r="J17" s="194"/>
      <c r="K17" s="193"/>
      <c r="L17" s="194"/>
      <c r="M17" s="193"/>
      <c r="N17" s="194"/>
    </row>
    <row r="18" spans="2:15" ht="16.5" customHeight="1" x14ac:dyDescent="0.25">
      <c r="G18" s="193"/>
      <c r="H18" s="194"/>
      <c r="I18" s="193"/>
      <c r="J18" s="194"/>
      <c r="K18" s="193"/>
      <c r="L18" s="194"/>
      <c r="M18" s="193"/>
      <c r="N18" s="194"/>
    </row>
    <row r="19" spans="2:15" ht="16.5" customHeight="1" x14ac:dyDescent="0.25">
      <c r="G19" s="193"/>
      <c r="H19" s="194"/>
      <c r="I19" s="193"/>
      <c r="J19" s="194"/>
      <c r="K19" s="193"/>
      <c r="L19" s="194"/>
      <c r="M19" s="193"/>
      <c r="N19" s="194"/>
    </row>
    <row r="20" spans="2:15" ht="16.5" customHeight="1" x14ac:dyDescent="0.25">
      <c r="G20" s="193"/>
      <c r="H20" s="194"/>
      <c r="I20" s="193"/>
      <c r="J20" s="194"/>
      <c r="K20" s="193"/>
      <c r="L20" s="194"/>
      <c r="M20" s="193"/>
      <c r="N20" s="194"/>
    </row>
    <row r="21" spans="2:15" ht="16.5" customHeight="1" x14ac:dyDescent="0.25">
      <c r="G21" s="193"/>
      <c r="H21" s="194"/>
      <c r="I21" s="193"/>
      <c r="J21" s="194"/>
      <c r="K21" s="193"/>
      <c r="L21" s="194"/>
      <c r="M21" s="193"/>
      <c r="N21" s="194"/>
    </row>
    <row r="22" spans="2:15" ht="16.5" customHeight="1" x14ac:dyDescent="0.25">
      <c r="G22" s="193"/>
      <c r="H22" s="194"/>
      <c r="I22" s="193"/>
      <c r="J22" s="194"/>
      <c r="K22" s="193"/>
      <c r="L22" s="194"/>
      <c r="M22" s="193"/>
      <c r="N22" s="194"/>
    </row>
    <row r="23" spans="2:15" ht="16.5" customHeight="1" x14ac:dyDescent="0.25">
      <c r="G23" s="193"/>
      <c r="H23" s="194"/>
      <c r="I23" s="193"/>
      <c r="J23" s="194"/>
      <c r="K23" s="193"/>
      <c r="L23" s="194"/>
      <c r="M23" s="193"/>
      <c r="N23" s="194"/>
    </row>
    <row r="24" spans="2:15" ht="16.5" customHeight="1" x14ac:dyDescent="0.25">
      <c r="G24" s="193"/>
      <c r="H24" s="194"/>
      <c r="I24" s="193"/>
      <c r="J24" s="194"/>
      <c r="K24" s="193"/>
      <c r="L24" s="194"/>
      <c r="M24" s="193"/>
      <c r="N24" s="194"/>
    </row>
    <row r="25" spans="2:15" ht="16.5" customHeight="1" thickBot="1" x14ac:dyDescent="0.3">
      <c r="G25" s="195"/>
      <c r="H25" s="196"/>
      <c r="I25" s="195"/>
      <c r="J25" s="196"/>
      <c r="K25" s="195"/>
      <c r="L25" s="196"/>
      <c r="M25" s="195"/>
      <c r="N25" s="196"/>
    </row>
    <row r="26" spans="2:15" s="185" customFormat="1" ht="27.6" customHeight="1" x14ac:dyDescent="0.25">
      <c r="B26" s="197"/>
      <c r="C26" s="197"/>
      <c r="D26" s="197"/>
      <c r="E26" s="197"/>
      <c r="F26" s="272"/>
      <c r="G26" s="186" t="str">
        <f>H6</f>
        <v>Team 3</v>
      </c>
      <c r="H26" s="187" t="str">
        <f>G6</f>
        <v>Team 2</v>
      </c>
      <c r="I26" s="186" t="str">
        <f>J6</f>
        <v>Team 2</v>
      </c>
      <c r="J26" s="187" t="str">
        <f>I6</f>
        <v>Team 1</v>
      </c>
      <c r="K26" s="186" t="str">
        <f>L6</f>
        <v>Team 1</v>
      </c>
      <c r="L26" s="187" t="str">
        <f>K6</f>
        <v>Team 3</v>
      </c>
      <c r="M26" s="186" t="str">
        <f>N6</f>
        <v/>
      </c>
      <c r="N26" s="187" t="str">
        <f>M6</f>
        <v/>
      </c>
      <c r="O26" s="272"/>
    </row>
    <row r="27" spans="2:15" ht="64.5" customHeight="1" x14ac:dyDescent="0.25">
      <c r="G27" s="191"/>
      <c r="H27" s="190"/>
      <c r="I27" s="191"/>
      <c r="J27" s="190"/>
      <c r="K27" s="191"/>
      <c r="L27" s="190"/>
      <c r="M27" s="191"/>
      <c r="N27" s="190"/>
    </row>
    <row r="28" spans="2:15" ht="16.5" customHeight="1" x14ac:dyDescent="0.25">
      <c r="G28" s="193"/>
      <c r="H28" s="194"/>
      <c r="I28" s="193"/>
      <c r="J28" s="194"/>
      <c r="K28" s="193"/>
      <c r="L28" s="194"/>
      <c r="M28" s="193"/>
      <c r="N28" s="194"/>
    </row>
    <row r="29" spans="2:15" ht="16.5" customHeight="1" x14ac:dyDescent="0.25">
      <c r="G29" s="193"/>
      <c r="H29" s="194"/>
      <c r="I29" s="193"/>
      <c r="J29" s="194"/>
      <c r="K29" s="193"/>
      <c r="L29" s="194"/>
      <c r="M29" s="193"/>
      <c r="N29" s="194"/>
    </row>
    <row r="30" spans="2:15" ht="16.5" customHeight="1" x14ac:dyDescent="0.25">
      <c r="G30" s="193"/>
      <c r="H30" s="194"/>
      <c r="I30" s="193"/>
      <c r="J30" s="194"/>
      <c r="K30" s="193"/>
      <c r="L30" s="194"/>
      <c r="M30" s="193"/>
      <c r="N30" s="194"/>
    </row>
    <row r="31" spans="2:15" ht="16.5" customHeight="1" x14ac:dyDescent="0.25">
      <c r="G31" s="193"/>
      <c r="H31" s="194"/>
      <c r="I31" s="193"/>
      <c r="J31" s="194"/>
      <c r="K31" s="193"/>
      <c r="L31" s="194"/>
      <c r="M31" s="193"/>
      <c r="N31" s="194"/>
    </row>
    <row r="32" spans="2:15" ht="16.5" customHeight="1" x14ac:dyDescent="0.25">
      <c r="G32" s="193"/>
      <c r="H32" s="194"/>
      <c r="I32" s="193"/>
      <c r="J32" s="194"/>
      <c r="K32" s="193"/>
      <c r="L32" s="194"/>
      <c r="M32" s="193"/>
      <c r="N32" s="194"/>
    </row>
    <row r="33" spans="1:15" ht="16.5" customHeight="1" x14ac:dyDescent="0.25">
      <c r="G33" s="193"/>
      <c r="H33" s="194"/>
      <c r="I33" s="193"/>
      <c r="J33" s="194"/>
      <c r="K33" s="193"/>
      <c r="L33" s="194"/>
      <c r="M33" s="193"/>
      <c r="N33" s="194"/>
    </row>
    <row r="34" spans="1:15" ht="16.5" customHeight="1" x14ac:dyDescent="0.25">
      <c r="G34" s="193"/>
      <c r="H34" s="194"/>
      <c r="I34" s="193"/>
      <c r="J34" s="194"/>
      <c r="K34" s="193"/>
      <c r="L34" s="194"/>
      <c r="M34" s="193"/>
      <c r="N34" s="194"/>
    </row>
    <row r="35" spans="1:15" ht="16.5" customHeight="1" x14ac:dyDescent="0.25">
      <c r="G35" s="193"/>
      <c r="H35" s="194"/>
      <c r="I35" s="193"/>
      <c r="J35" s="194"/>
      <c r="K35" s="193"/>
      <c r="L35" s="194"/>
      <c r="M35" s="193"/>
      <c r="N35" s="194"/>
    </row>
    <row r="36" spans="1:15" ht="16.5" customHeight="1" x14ac:dyDescent="0.25">
      <c r="G36" s="193"/>
      <c r="H36" s="194"/>
      <c r="I36" s="193"/>
      <c r="J36" s="194"/>
      <c r="K36" s="193"/>
      <c r="L36" s="194"/>
      <c r="M36" s="193"/>
      <c r="N36" s="194"/>
    </row>
    <row r="37" spans="1:15" ht="16.5" customHeight="1" x14ac:dyDescent="0.25">
      <c r="G37" s="193"/>
      <c r="H37" s="194"/>
      <c r="I37" s="193"/>
      <c r="J37" s="194"/>
      <c r="K37" s="193"/>
      <c r="L37" s="194"/>
      <c r="M37" s="193"/>
      <c r="N37" s="194"/>
    </row>
    <row r="38" spans="1:15" ht="16.5" customHeight="1" x14ac:dyDescent="0.25">
      <c r="G38" s="193"/>
      <c r="H38" s="194"/>
      <c r="I38" s="193"/>
      <c r="J38" s="194"/>
      <c r="K38" s="193"/>
      <c r="L38" s="194"/>
      <c r="M38" s="193"/>
      <c r="N38" s="194"/>
    </row>
    <row r="39" spans="1:15" ht="16.5" customHeight="1" x14ac:dyDescent="0.25">
      <c r="G39" s="193"/>
      <c r="H39" s="194"/>
      <c r="I39" s="193"/>
      <c r="J39" s="194"/>
      <c r="K39" s="193"/>
      <c r="L39" s="194"/>
      <c r="M39" s="193"/>
      <c r="N39" s="194"/>
    </row>
    <row r="40" spans="1:15" ht="16.5" customHeight="1" x14ac:dyDescent="0.25">
      <c r="G40" s="193"/>
      <c r="H40" s="194"/>
      <c r="I40" s="193"/>
      <c r="J40" s="194"/>
      <c r="K40" s="193"/>
      <c r="L40" s="194"/>
      <c r="M40" s="193"/>
      <c r="N40" s="194"/>
    </row>
    <row r="41" spans="1:15" ht="16.5" customHeight="1" x14ac:dyDescent="0.25">
      <c r="G41" s="193"/>
      <c r="H41" s="194"/>
      <c r="I41" s="193"/>
      <c r="J41" s="194"/>
      <c r="K41" s="193"/>
      <c r="L41" s="194"/>
      <c r="M41" s="193"/>
      <c r="N41" s="194"/>
    </row>
    <row r="42" spans="1:15" ht="16.5" customHeight="1" x14ac:dyDescent="0.25">
      <c r="G42" s="193"/>
      <c r="H42" s="194"/>
      <c r="I42" s="193"/>
      <c r="J42" s="194"/>
      <c r="K42" s="193"/>
      <c r="L42" s="194"/>
      <c r="M42" s="193"/>
      <c r="N42" s="194"/>
    </row>
    <row r="43" spans="1:15" ht="16.5" customHeight="1" x14ac:dyDescent="0.25">
      <c r="G43" s="193"/>
      <c r="H43" s="194"/>
      <c r="I43" s="193"/>
      <c r="J43" s="194"/>
      <c r="K43" s="193"/>
      <c r="L43" s="194"/>
      <c r="M43" s="193"/>
      <c r="N43" s="194"/>
    </row>
    <row r="44" spans="1:15" ht="27.6" customHeight="1" x14ac:dyDescent="0.25">
      <c r="G44" s="193"/>
      <c r="H44" s="194"/>
      <c r="I44" s="193"/>
      <c r="J44" s="194"/>
      <c r="K44" s="193"/>
      <c r="L44" s="194"/>
      <c r="M44" s="193"/>
      <c r="N44" s="194"/>
    </row>
    <row r="45" spans="1:15" ht="33" customHeight="1" thickBot="1" x14ac:dyDescent="0.3">
      <c r="A45" s="177"/>
      <c r="B45" s="178"/>
      <c r="C45" s="178"/>
      <c r="D45" s="178"/>
      <c r="E45" s="178"/>
      <c r="G45" s="195"/>
      <c r="H45" s="196"/>
      <c r="I45" s="195"/>
      <c r="J45" s="196"/>
      <c r="K45" s="195"/>
      <c r="L45" s="196"/>
      <c r="M45" s="195"/>
      <c r="N45" s="196"/>
    </row>
    <row r="46" spans="1:15" s="179" customFormat="1" ht="70.5" customHeight="1" thickBot="1" x14ac:dyDescent="0.3">
      <c r="C46" s="180"/>
      <c r="D46" s="180"/>
      <c r="E46" s="180"/>
      <c r="F46" s="271"/>
      <c r="G46" s="181" t="str">
        <f>IF(ISNUMBER(H46),"Feld:","")</f>
        <v/>
      </c>
      <c r="H46" s="179" t="str">
        <f>INDEX('Vorrunden-Einzelergebnisse'!C:C,B47)</f>
        <v/>
      </c>
      <c r="O46" s="271"/>
    </row>
    <row r="47" spans="1:15" s="185" customFormat="1" ht="27.6" customHeight="1" x14ac:dyDescent="0.25">
      <c r="A47" s="182" t="s">
        <v>55</v>
      </c>
      <c r="B47" s="183">
        <f>B9+1</f>
        <v>12</v>
      </c>
      <c r="C47" s="184">
        <f>IF(B47+1&lt;=B50,B47+1,"")</f>
        <v>13</v>
      </c>
      <c r="D47" s="184">
        <f>IF(C47+1&lt;=B50,C47+1,"")</f>
        <v>14</v>
      </c>
      <c r="E47" s="184">
        <f>IF(D47+1&lt;=B50,D47+1,"")</f>
        <v>15</v>
      </c>
      <c r="F47" s="272"/>
      <c r="G47" s="186" t="str">
        <f>IFERROR(INDEX('Vorrunden-Einzelergebnisse'!$H:$H,B47),"")</f>
        <v/>
      </c>
      <c r="H47" s="187" t="str">
        <f>IFERROR(INDEX('Vorrunden-Einzelergebnisse'!$I:$I,B47),"")</f>
        <v/>
      </c>
      <c r="I47" s="186" t="str">
        <f>IFERROR(INDEX('Vorrunden-Einzelergebnisse'!$H:$H,C47),"")</f>
        <v/>
      </c>
      <c r="J47" s="187" t="str">
        <f>IFERROR(INDEX('Vorrunden-Einzelergebnisse'!$I:$I,C47),"")</f>
        <v/>
      </c>
      <c r="K47" s="186" t="str">
        <f>IFERROR(INDEX('Vorrunden-Einzelergebnisse'!$H:$H,D47),"")</f>
        <v/>
      </c>
      <c r="L47" s="187" t="str">
        <f>IFERROR(INDEX('Vorrunden-Einzelergebnisse'!$I:$I,D47),"")</f>
        <v/>
      </c>
      <c r="M47" s="186" t="str">
        <f>IFERROR(INDEX('Vorrunden-Einzelergebnisse'!$H:$H,E47),"")</f>
        <v/>
      </c>
      <c r="N47" s="187" t="str">
        <f>IFERROR(INDEX('Vorrunden-Einzelergebnisse'!$I:$I,E47),"")</f>
        <v/>
      </c>
      <c r="O47" s="272"/>
    </row>
    <row r="48" spans="1:15" ht="64.5" customHeight="1" x14ac:dyDescent="0.25">
      <c r="A48" s="188"/>
      <c r="G48" s="189"/>
      <c r="H48" s="190"/>
      <c r="I48" s="191"/>
      <c r="J48" s="190"/>
      <c r="K48" s="191"/>
      <c r="L48" s="190"/>
      <c r="M48" s="191"/>
      <c r="N48" s="190"/>
    </row>
    <row r="49" spans="1:14" ht="16.5" customHeight="1" x14ac:dyDescent="0.25">
      <c r="A49" s="192" t="s">
        <v>56</v>
      </c>
      <c r="B49" s="175">
        <f>MATCH(H46,'Vorrunden-Einzelergebnisse'!C:C,1)</f>
        <v>128</v>
      </c>
      <c r="G49" s="193"/>
      <c r="H49" s="194"/>
      <c r="I49" s="193"/>
      <c r="J49" s="194"/>
      <c r="K49" s="193"/>
      <c r="L49" s="194"/>
      <c r="M49" s="193"/>
      <c r="N49" s="194"/>
    </row>
    <row r="50" spans="1:14" ht="16.5" customHeight="1" x14ac:dyDescent="0.25">
      <c r="A50" s="192" t="s">
        <v>57</v>
      </c>
      <c r="B50" s="175">
        <f>MIN(B47+3,B49)</f>
        <v>15</v>
      </c>
      <c r="G50" s="193"/>
      <c r="H50" s="194"/>
      <c r="I50" s="193"/>
      <c r="J50" s="194"/>
      <c r="K50" s="193"/>
      <c r="L50" s="194"/>
      <c r="M50" s="193"/>
      <c r="N50" s="194"/>
    </row>
    <row r="51" spans="1:14" ht="16.5" customHeight="1" x14ac:dyDescent="0.25">
      <c r="A51" s="192" t="s">
        <v>58</v>
      </c>
      <c r="G51" s="193"/>
      <c r="H51" s="194"/>
      <c r="I51" s="193"/>
      <c r="J51" s="194"/>
      <c r="K51" s="193"/>
      <c r="L51" s="194"/>
      <c r="M51" s="193"/>
      <c r="N51" s="194"/>
    </row>
    <row r="52" spans="1:14" ht="16.5" customHeight="1" x14ac:dyDescent="0.25">
      <c r="G52" s="193"/>
      <c r="H52" s="194"/>
      <c r="I52" s="193"/>
      <c r="J52" s="194"/>
      <c r="K52" s="193"/>
      <c r="L52" s="194"/>
      <c r="M52" s="193"/>
      <c r="N52" s="194"/>
    </row>
    <row r="53" spans="1:14" ht="16.5" customHeight="1" x14ac:dyDescent="0.25">
      <c r="G53" s="193"/>
      <c r="H53" s="194"/>
      <c r="I53" s="193"/>
      <c r="J53" s="194"/>
      <c r="K53" s="193"/>
      <c r="L53" s="194"/>
      <c r="M53" s="193"/>
      <c r="N53" s="194"/>
    </row>
    <row r="54" spans="1:14" ht="16.5" customHeight="1" x14ac:dyDescent="0.25">
      <c r="G54" s="193"/>
      <c r="H54" s="194"/>
      <c r="I54" s="193"/>
      <c r="J54" s="194"/>
      <c r="K54" s="193"/>
      <c r="L54" s="194"/>
      <c r="M54" s="193"/>
      <c r="N54" s="194"/>
    </row>
    <row r="55" spans="1:14" ht="16.5" customHeight="1" x14ac:dyDescent="0.25">
      <c r="G55" s="193"/>
      <c r="H55" s="194"/>
      <c r="I55" s="193"/>
      <c r="J55" s="194"/>
      <c r="K55" s="193"/>
      <c r="L55" s="194"/>
      <c r="M55" s="193"/>
      <c r="N55" s="194"/>
    </row>
    <row r="56" spans="1:14" ht="16.5" customHeight="1" x14ac:dyDescent="0.25">
      <c r="G56" s="193"/>
      <c r="H56" s="194"/>
      <c r="I56" s="193"/>
      <c r="J56" s="194"/>
      <c r="K56" s="193"/>
      <c r="L56" s="194"/>
      <c r="M56" s="193"/>
      <c r="N56" s="194"/>
    </row>
    <row r="57" spans="1:14" ht="16.5" customHeight="1" x14ac:dyDescent="0.25">
      <c r="G57" s="193"/>
      <c r="H57" s="194"/>
      <c r="I57" s="193"/>
      <c r="J57" s="194"/>
      <c r="K57" s="193"/>
      <c r="L57" s="194"/>
      <c r="M57" s="193"/>
      <c r="N57" s="194"/>
    </row>
    <row r="58" spans="1:14" ht="16.5" customHeight="1" x14ac:dyDescent="0.25">
      <c r="G58" s="193"/>
      <c r="H58" s="194"/>
      <c r="I58" s="193"/>
      <c r="J58" s="194"/>
      <c r="K58" s="193"/>
      <c r="L58" s="194"/>
      <c r="M58" s="193"/>
      <c r="N58" s="194"/>
    </row>
    <row r="59" spans="1:14" ht="16.5" customHeight="1" x14ac:dyDescent="0.25">
      <c r="G59" s="193"/>
      <c r="H59" s="194"/>
      <c r="I59" s="193"/>
      <c r="J59" s="194"/>
      <c r="K59" s="193"/>
      <c r="L59" s="194"/>
      <c r="M59" s="193"/>
      <c r="N59" s="194"/>
    </row>
    <row r="60" spans="1:14" ht="16.5" customHeight="1" x14ac:dyDescent="0.25">
      <c r="G60" s="193"/>
      <c r="H60" s="194"/>
      <c r="I60" s="193"/>
      <c r="J60" s="194"/>
      <c r="K60" s="193"/>
      <c r="L60" s="194"/>
      <c r="M60" s="193"/>
      <c r="N60" s="194"/>
    </row>
    <row r="61" spans="1:14" ht="16.5" customHeight="1" x14ac:dyDescent="0.25">
      <c r="G61" s="193"/>
      <c r="H61" s="194"/>
      <c r="I61" s="193"/>
      <c r="J61" s="194"/>
      <c r="K61" s="193"/>
      <c r="L61" s="194"/>
      <c r="M61" s="193"/>
      <c r="N61" s="194"/>
    </row>
    <row r="62" spans="1:14" ht="16.5" customHeight="1" x14ac:dyDescent="0.25">
      <c r="G62" s="193"/>
      <c r="H62" s="194"/>
      <c r="I62" s="193"/>
      <c r="J62" s="194"/>
      <c r="K62" s="193"/>
      <c r="L62" s="194"/>
      <c r="M62" s="193"/>
      <c r="N62" s="194"/>
    </row>
    <row r="63" spans="1:14" ht="16.5" customHeight="1" x14ac:dyDescent="0.25">
      <c r="G63" s="193"/>
      <c r="H63" s="194"/>
      <c r="I63" s="193"/>
      <c r="J63" s="194"/>
      <c r="K63" s="193"/>
      <c r="L63" s="194"/>
      <c r="M63" s="193"/>
      <c r="N63" s="194"/>
    </row>
    <row r="64" spans="1:14" ht="16.5" customHeight="1" x14ac:dyDescent="0.25">
      <c r="G64" s="193"/>
      <c r="H64" s="194"/>
      <c r="I64" s="193"/>
      <c r="J64" s="194"/>
      <c r="K64" s="193"/>
      <c r="L64" s="194"/>
      <c r="M64" s="193"/>
      <c r="N64" s="194"/>
    </row>
    <row r="65" spans="2:15" ht="16.5" customHeight="1" x14ac:dyDescent="0.25">
      <c r="G65" s="193"/>
      <c r="H65" s="194"/>
      <c r="I65" s="193"/>
      <c r="J65" s="194"/>
      <c r="K65" s="193"/>
      <c r="L65" s="194"/>
      <c r="M65" s="193"/>
      <c r="N65" s="194"/>
    </row>
    <row r="66" spans="2:15" ht="16.5" customHeight="1" thickBot="1" x14ac:dyDescent="0.3">
      <c r="G66" s="195"/>
      <c r="H66" s="196"/>
      <c r="I66" s="195"/>
      <c r="J66" s="196"/>
      <c r="K66" s="195"/>
      <c r="L66" s="196"/>
      <c r="M66" s="195"/>
      <c r="N66" s="196"/>
    </row>
    <row r="67" spans="2:15" s="185" customFormat="1" ht="27.4" customHeight="1" x14ac:dyDescent="0.25">
      <c r="B67" s="197"/>
      <c r="C67" s="197"/>
      <c r="D67" s="197"/>
      <c r="E67" s="197"/>
      <c r="F67" s="272"/>
      <c r="G67" s="186" t="str">
        <f>H47</f>
        <v/>
      </c>
      <c r="H67" s="187" t="str">
        <f>G47</f>
        <v/>
      </c>
      <c r="I67" s="186" t="str">
        <f>J47</f>
        <v/>
      </c>
      <c r="J67" s="187" t="str">
        <f>I47</f>
        <v/>
      </c>
      <c r="K67" s="186" t="str">
        <f>L47</f>
        <v/>
      </c>
      <c r="L67" s="187" t="str">
        <f>K47</f>
        <v/>
      </c>
      <c r="M67" s="186" t="str">
        <f>N47</f>
        <v/>
      </c>
      <c r="N67" s="187" t="str">
        <f>M47</f>
        <v/>
      </c>
      <c r="O67" s="272"/>
    </row>
    <row r="68" spans="2:15" ht="64.5" customHeight="1" x14ac:dyDescent="0.25">
      <c r="G68" s="191"/>
      <c r="H68" s="190"/>
      <c r="I68" s="191"/>
      <c r="J68" s="190"/>
      <c r="K68" s="191"/>
      <c r="L68" s="190"/>
      <c r="M68" s="191"/>
      <c r="N68" s="190"/>
    </row>
    <row r="69" spans="2:15" ht="16.5" customHeight="1" x14ac:dyDescent="0.25">
      <c r="G69" s="193"/>
      <c r="H69" s="194"/>
      <c r="I69" s="193"/>
      <c r="J69" s="194"/>
      <c r="K69" s="193"/>
      <c r="L69" s="194"/>
      <c r="M69" s="193"/>
      <c r="N69" s="194"/>
    </row>
    <row r="70" spans="2:15" ht="16.5" customHeight="1" x14ac:dyDescent="0.25">
      <c r="G70" s="193"/>
      <c r="H70" s="194"/>
      <c r="I70" s="193"/>
      <c r="J70" s="194"/>
      <c r="K70" s="193"/>
      <c r="L70" s="194"/>
      <c r="M70" s="193"/>
      <c r="N70" s="194"/>
    </row>
    <row r="71" spans="2:15" ht="16.5" customHeight="1" x14ac:dyDescent="0.25">
      <c r="G71" s="193"/>
      <c r="H71" s="194"/>
      <c r="I71" s="193"/>
      <c r="J71" s="194"/>
      <c r="K71" s="193"/>
      <c r="L71" s="194"/>
      <c r="M71" s="193"/>
      <c r="N71" s="194"/>
    </row>
    <row r="72" spans="2:15" ht="16.5" customHeight="1" x14ac:dyDescent="0.25">
      <c r="G72" s="193"/>
      <c r="H72" s="194"/>
      <c r="I72" s="193"/>
      <c r="J72" s="194"/>
      <c r="K72" s="193"/>
      <c r="L72" s="194"/>
      <c r="M72" s="193"/>
      <c r="N72" s="194"/>
    </row>
    <row r="73" spans="2:15" ht="16.5" customHeight="1" x14ac:dyDescent="0.25">
      <c r="G73" s="193"/>
      <c r="H73" s="194"/>
      <c r="I73" s="193"/>
      <c r="J73" s="194"/>
      <c r="K73" s="193"/>
      <c r="L73" s="194"/>
      <c r="M73" s="193"/>
      <c r="N73" s="194"/>
    </row>
    <row r="74" spans="2:15" ht="16.5" customHeight="1" x14ac:dyDescent="0.25">
      <c r="G74" s="193"/>
      <c r="H74" s="194"/>
      <c r="I74" s="193"/>
      <c r="J74" s="194"/>
      <c r="K74" s="193"/>
      <c r="L74" s="194"/>
      <c r="M74" s="193"/>
      <c r="N74" s="194"/>
    </row>
    <row r="75" spans="2:15" ht="16.5" customHeight="1" x14ac:dyDescent="0.25">
      <c r="G75" s="193"/>
      <c r="H75" s="194"/>
      <c r="I75" s="193"/>
      <c r="J75" s="194"/>
      <c r="K75" s="193"/>
      <c r="L75" s="194"/>
      <c r="M75" s="193"/>
      <c r="N75" s="194"/>
    </row>
    <row r="76" spans="2:15" ht="16.5" customHeight="1" x14ac:dyDescent="0.25">
      <c r="G76" s="193"/>
      <c r="H76" s="194"/>
      <c r="I76" s="193"/>
      <c r="J76" s="194"/>
      <c r="K76" s="193"/>
      <c r="L76" s="194"/>
      <c r="M76" s="193"/>
      <c r="N76" s="194"/>
    </row>
    <row r="77" spans="2:15" ht="16.5" customHeight="1" x14ac:dyDescent="0.25">
      <c r="G77" s="193"/>
      <c r="H77" s="194"/>
      <c r="I77" s="193"/>
      <c r="J77" s="194"/>
      <c r="K77" s="193"/>
      <c r="L77" s="194"/>
      <c r="M77" s="193"/>
      <c r="N77" s="194"/>
    </row>
    <row r="78" spans="2:15" ht="16.5" customHeight="1" x14ac:dyDescent="0.25">
      <c r="G78" s="193"/>
      <c r="H78" s="194"/>
      <c r="I78" s="193"/>
      <c r="J78" s="194"/>
      <c r="K78" s="193"/>
      <c r="L78" s="194"/>
      <c r="M78" s="193"/>
      <c r="N78" s="194"/>
    </row>
    <row r="79" spans="2:15" ht="16.5" customHeight="1" x14ac:dyDescent="0.25">
      <c r="G79" s="193"/>
      <c r="H79" s="194"/>
      <c r="I79" s="193"/>
      <c r="J79" s="194"/>
      <c r="K79" s="193"/>
      <c r="L79" s="194"/>
      <c r="M79" s="193"/>
      <c r="N79" s="194"/>
    </row>
    <row r="80" spans="2:15" ht="16.5" customHeight="1" x14ac:dyDescent="0.25">
      <c r="G80" s="193"/>
      <c r="H80" s="194"/>
      <c r="I80" s="193"/>
      <c r="J80" s="194"/>
      <c r="K80" s="193"/>
      <c r="L80" s="194"/>
      <c r="M80" s="193"/>
      <c r="N80" s="194"/>
    </row>
    <row r="81" spans="1:15" ht="16.5" customHeight="1" x14ac:dyDescent="0.25">
      <c r="G81" s="193"/>
      <c r="H81" s="194"/>
      <c r="I81" s="193"/>
      <c r="J81" s="194"/>
      <c r="K81" s="193"/>
      <c r="L81" s="194"/>
      <c r="M81" s="193"/>
      <c r="N81" s="194"/>
    </row>
    <row r="82" spans="1:15" ht="16.5" customHeight="1" x14ac:dyDescent="0.25">
      <c r="G82" s="193"/>
      <c r="H82" s="194"/>
      <c r="I82" s="193"/>
      <c r="J82" s="194"/>
      <c r="K82" s="193"/>
      <c r="L82" s="194"/>
      <c r="M82" s="193"/>
      <c r="N82" s="194"/>
    </row>
    <row r="83" spans="1:15" ht="33" customHeight="1" x14ac:dyDescent="0.25">
      <c r="G83" s="193"/>
      <c r="H83" s="194"/>
      <c r="I83" s="193"/>
      <c r="J83" s="194"/>
      <c r="K83" s="193"/>
      <c r="L83" s="194"/>
      <c r="M83" s="193"/>
      <c r="N83" s="194"/>
    </row>
    <row r="84" spans="1:15" ht="70.5" customHeight="1" x14ac:dyDescent="0.25">
      <c r="G84" s="193"/>
      <c r="H84" s="194"/>
      <c r="I84" s="193"/>
      <c r="J84" s="194"/>
      <c r="K84" s="193"/>
      <c r="L84" s="194"/>
      <c r="M84" s="193"/>
      <c r="N84" s="194"/>
    </row>
    <row r="85" spans="1:15" ht="16.5" customHeight="1" x14ac:dyDescent="0.25">
      <c r="G85" s="193"/>
      <c r="H85" s="194"/>
      <c r="I85" s="193"/>
      <c r="J85" s="194"/>
      <c r="K85" s="193"/>
      <c r="L85" s="194"/>
      <c r="M85" s="193"/>
      <c r="N85" s="194"/>
    </row>
    <row r="86" spans="1:15" ht="16.5" customHeight="1" thickBot="1" x14ac:dyDescent="0.3">
      <c r="A86" s="177"/>
      <c r="B86" s="178"/>
      <c r="C86" s="178"/>
      <c r="D86" s="178"/>
      <c r="E86" s="178"/>
      <c r="G86" s="195"/>
      <c r="H86" s="196"/>
      <c r="I86" s="195"/>
      <c r="J86" s="196"/>
      <c r="K86" s="195"/>
      <c r="L86" s="196"/>
      <c r="M86" s="195"/>
      <c r="N86" s="196"/>
    </row>
    <row r="87" spans="1:15" s="179" customFormat="1" ht="36" customHeight="1" thickBot="1" x14ac:dyDescent="0.3">
      <c r="C87" s="180"/>
      <c r="D87" s="180"/>
      <c r="E87" s="180"/>
      <c r="F87" s="271"/>
      <c r="G87" s="181" t="str">
        <f t="shared" ref="G87" si="0">IF(ISNUMBER(H87),"Feld:","")</f>
        <v/>
      </c>
      <c r="H87" s="179" t="str">
        <f>INDEX('Vorrunden-Einzelergebnisse'!C:C,B88)</f>
        <v/>
      </c>
      <c r="O87" s="271"/>
    </row>
    <row r="88" spans="1:15" s="185" customFormat="1" ht="27.4" customHeight="1" x14ac:dyDescent="0.25">
      <c r="A88" s="182" t="s">
        <v>55</v>
      </c>
      <c r="B88" s="183">
        <f t="shared" ref="B88" si="1">B50+1</f>
        <v>16</v>
      </c>
      <c r="C88" s="184">
        <f t="shared" ref="C88" si="2">IF(B88+1&lt;=B91,B88+1,"")</f>
        <v>17</v>
      </c>
      <c r="D88" s="184">
        <f t="shared" ref="D88" si="3">IF(C88+1&lt;=B91,C88+1,"")</f>
        <v>18</v>
      </c>
      <c r="E88" s="184">
        <f t="shared" ref="E88" si="4">IF(D88+1&lt;=B91,D88+1,"")</f>
        <v>19</v>
      </c>
      <c r="F88" s="272"/>
      <c r="G88" s="186" t="str">
        <f>IFERROR(INDEX('Vorrunden-Einzelergebnisse'!$H:$H,B88),"")</f>
        <v/>
      </c>
      <c r="H88" s="187" t="str">
        <f>IFERROR(INDEX('Vorrunden-Einzelergebnisse'!$I:$I,B88),"")</f>
        <v/>
      </c>
      <c r="I88" s="186" t="str">
        <f>IFERROR(INDEX('Vorrunden-Einzelergebnisse'!$H:$H,C88),"")</f>
        <v/>
      </c>
      <c r="J88" s="187" t="str">
        <f>IFERROR(INDEX('Vorrunden-Einzelergebnisse'!$I:$I,C88),"")</f>
        <v/>
      </c>
      <c r="K88" s="186" t="str">
        <f>IFERROR(INDEX('Vorrunden-Einzelergebnisse'!$H:$H,D88),"")</f>
        <v/>
      </c>
      <c r="L88" s="187" t="str">
        <f>IFERROR(INDEX('Vorrunden-Einzelergebnisse'!$I:$I,D88),"")</f>
        <v/>
      </c>
      <c r="M88" s="186" t="str">
        <f>IFERROR(INDEX('Vorrunden-Einzelergebnisse'!$H:$H,E88),"")</f>
        <v/>
      </c>
      <c r="N88" s="187" t="str">
        <f>IFERROR(INDEX('Vorrunden-Einzelergebnisse'!$I:$I,E88),"")</f>
        <v/>
      </c>
      <c r="O88" s="272"/>
    </row>
    <row r="89" spans="1:15" ht="64.5" customHeight="1" x14ac:dyDescent="0.25">
      <c r="A89" s="188"/>
      <c r="G89" s="189"/>
      <c r="H89" s="190"/>
      <c r="I89" s="191"/>
      <c r="J89" s="190"/>
      <c r="K89" s="191"/>
      <c r="L89" s="190"/>
      <c r="M89" s="191"/>
      <c r="N89" s="190"/>
    </row>
    <row r="90" spans="1:15" ht="16.5" customHeight="1" x14ac:dyDescent="0.25">
      <c r="A90" s="192" t="s">
        <v>56</v>
      </c>
      <c r="B90" s="175">
        <f>MATCH(H87,'Vorrunden-Einzelergebnisse'!C:C,1)</f>
        <v>128</v>
      </c>
      <c r="G90" s="193"/>
      <c r="H90" s="194"/>
      <c r="I90" s="193"/>
      <c r="J90" s="194"/>
      <c r="K90" s="193"/>
      <c r="L90" s="194"/>
      <c r="M90" s="193"/>
      <c r="N90" s="194"/>
    </row>
    <row r="91" spans="1:15" ht="16.5" customHeight="1" x14ac:dyDescent="0.25">
      <c r="A91" s="192" t="s">
        <v>57</v>
      </c>
      <c r="B91" s="175">
        <f t="shared" ref="B91" si="5">MIN(B88+3,B90)</f>
        <v>19</v>
      </c>
      <c r="G91" s="193"/>
      <c r="H91" s="194"/>
      <c r="I91" s="193"/>
      <c r="J91" s="194"/>
      <c r="K91" s="193"/>
      <c r="L91" s="194"/>
      <c r="M91" s="193"/>
      <c r="N91" s="194"/>
    </row>
    <row r="92" spans="1:15" ht="16.5" customHeight="1" x14ac:dyDescent="0.25">
      <c r="A92" s="192" t="s">
        <v>58</v>
      </c>
      <c r="G92" s="193"/>
      <c r="H92" s="194"/>
      <c r="I92" s="193"/>
      <c r="J92" s="194"/>
      <c r="K92" s="193"/>
      <c r="L92" s="194"/>
      <c r="M92" s="193"/>
      <c r="N92" s="194"/>
    </row>
    <row r="93" spans="1:15" ht="16.5" customHeight="1" x14ac:dyDescent="0.25">
      <c r="G93" s="193"/>
      <c r="H93" s="194"/>
      <c r="I93" s="193"/>
      <c r="J93" s="194"/>
      <c r="K93" s="193"/>
      <c r="L93" s="194"/>
      <c r="M93" s="193"/>
      <c r="N93" s="194"/>
    </row>
    <row r="94" spans="1:15" ht="16.5" customHeight="1" x14ac:dyDescent="0.25">
      <c r="G94" s="193"/>
      <c r="H94" s="194"/>
      <c r="I94" s="193"/>
      <c r="J94" s="194"/>
      <c r="K94" s="193"/>
      <c r="L94" s="194"/>
      <c r="M94" s="193"/>
      <c r="N94" s="194"/>
    </row>
    <row r="95" spans="1:15" ht="16.5" customHeight="1" x14ac:dyDescent="0.25">
      <c r="G95" s="193"/>
      <c r="H95" s="194"/>
      <c r="I95" s="193"/>
      <c r="J95" s="194"/>
      <c r="K95" s="193"/>
      <c r="L95" s="194"/>
      <c r="M95" s="193"/>
      <c r="N95" s="194"/>
    </row>
    <row r="96" spans="1:15" ht="16.5" customHeight="1" x14ac:dyDescent="0.25">
      <c r="G96" s="193"/>
      <c r="H96" s="194"/>
      <c r="I96" s="193"/>
      <c r="J96" s="194"/>
      <c r="K96" s="193"/>
      <c r="L96" s="194"/>
      <c r="M96" s="193"/>
      <c r="N96" s="194"/>
    </row>
    <row r="97" spans="2:15" ht="16.5" customHeight="1" x14ac:dyDescent="0.25">
      <c r="G97" s="193"/>
      <c r="H97" s="194"/>
      <c r="I97" s="193"/>
      <c r="J97" s="194"/>
      <c r="K97" s="193"/>
      <c r="L97" s="194"/>
      <c r="M97" s="193"/>
      <c r="N97" s="194"/>
    </row>
    <row r="98" spans="2:15" ht="16.5" customHeight="1" x14ac:dyDescent="0.25">
      <c r="G98" s="193"/>
      <c r="H98" s="194"/>
      <c r="I98" s="193"/>
      <c r="J98" s="194"/>
      <c r="K98" s="193"/>
      <c r="L98" s="194"/>
      <c r="M98" s="193"/>
      <c r="N98" s="194"/>
    </row>
    <row r="99" spans="2:15" ht="16.5" customHeight="1" x14ac:dyDescent="0.25">
      <c r="G99" s="193"/>
      <c r="H99" s="194"/>
      <c r="I99" s="193"/>
      <c r="J99" s="194"/>
      <c r="K99" s="193"/>
      <c r="L99" s="194"/>
      <c r="M99" s="193"/>
      <c r="N99" s="194"/>
    </row>
    <row r="100" spans="2:15" ht="16.5" customHeight="1" x14ac:dyDescent="0.25">
      <c r="G100" s="193"/>
      <c r="H100" s="194"/>
      <c r="I100" s="193"/>
      <c r="J100" s="194"/>
      <c r="K100" s="193"/>
      <c r="L100" s="194"/>
      <c r="M100" s="193"/>
      <c r="N100" s="194"/>
    </row>
    <row r="101" spans="2:15" ht="16.5" customHeight="1" x14ac:dyDescent="0.25">
      <c r="G101" s="193"/>
      <c r="H101" s="194"/>
      <c r="I101" s="193"/>
      <c r="J101" s="194"/>
      <c r="K101" s="193"/>
      <c r="L101" s="194"/>
      <c r="M101" s="193"/>
      <c r="N101" s="194"/>
    </row>
    <row r="102" spans="2:15" ht="16.5" customHeight="1" x14ac:dyDescent="0.25">
      <c r="G102" s="193"/>
      <c r="H102" s="194"/>
      <c r="I102" s="193"/>
      <c r="J102" s="194"/>
      <c r="K102" s="193"/>
      <c r="L102" s="194"/>
      <c r="M102" s="193"/>
      <c r="N102" s="194"/>
    </row>
    <row r="103" spans="2:15" ht="16.5" customHeight="1" x14ac:dyDescent="0.25">
      <c r="G103" s="193"/>
      <c r="H103" s="194"/>
      <c r="I103" s="193"/>
      <c r="J103" s="194"/>
      <c r="K103" s="193"/>
      <c r="L103" s="194"/>
      <c r="M103" s="193"/>
      <c r="N103" s="194"/>
    </row>
    <row r="104" spans="2:15" ht="16.5" customHeight="1" x14ac:dyDescent="0.25">
      <c r="G104" s="193"/>
      <c r="H104" s="194"/>
      <c r="I104" s="193"/>
      <c r="J104" s="194"/>
      <c r="K104" s="193"/>
      <c r="L104" s="194"/>
      <c r="M104" s="193"/>
      <c r="N104" s="194"/>
    </row>
    <row r="105" spans="2:15" ht="16.5" customHeight="1" x14ac:dyDescent="0.25">
      <c r="G105" s="193"/>
      <c r="H105" s="194"/>
      <c r="I105" s="193"/>
      <c r="J105" s="194"/>
      <c r="K105" s="193"/>
      <c r="L105" s="194"/>
      <c r="M105" s="193"/>
      <c r="N105" s="194"/>
    </row>
    <row r="106" spans="2:15" ht="16.5" customHeight="1" x14ac:dyDescent="0.25">
      <c r="G106" s="193"/>
      <c r="H106" s="194"/>
      <c r="I106" s="193"/>
      <c r="J106" s="194"/>
      <c r="K106" s="193"/>
      <c r="L106" s="194"/>
      <c r="M106" s="193"/>
      <c r="N106" s="194"/>
    </row>
    <row r="107" spans="2:15" ht="16.5" customHeight="1" thickBot="1" x14ac:dyDescent="0.3">
      <c r="G107" s="195"/>
      <c r="H107" s="196"/>
      <c r="I107" s="195"/>
      <c r="J107" s="196"/>
      <c r="K107" s="195"/>
      <c r="L107" s="196"/>
      <c r="M107" s="195"/>
      <c r="N107" s="196"/>
    </row>
    <row r="108" spans="2:15" s="185" customFormat="1" ht="27.4" customHeight="1" x14ac:dyDescent="0.25">
      <c r="B108" s="197"/>
      <c r="C108" s="197"/>
      <c r="D108" s="197"/>
      <c r="E108" s="197"/>
      <c r="F108" s="272"/>
      <c r="G108" s="186" t="str">
        <f t="shared" ref="G108" si="6">H88</f>
        <v/>
      </c>
      <c r="H108" s="187" t="str">
        <f t="shared" ref="H108" si="7">G88</f>
        <v/>
      </c>
      <c r="I108" s="186" t="str">
        <f t="shared" ref="I108" si="8">J88</f>
        <v/>
      </c>
      <c r="J108" s="187" t="str">
        <f t="shared" ref="J108" si="9">I88</f>
        <v/>
      </c>
      <c r="K108" s="186" t="str">
        <f t="shared" ref="K108" si="10">L88</f>
        <v/>
      </c>
      <c r="L108" s="187" t="str">
        <f t="shared" ref="L108" si="11">K88</f>
        <v/>
      </c>
      <c r="M108" s="186" t="str">
        <f t="shared" ref="M108" si="12">N88</f>
        <v/>
      </c>
      <c r="N108" s="187" t="str">
        <f t="shared" ref="N108" si="13">M88</f>
        <v/>
      </c>
      <c r="O108" s="272"/>
    </row>
    <row r="109" spans="2:15" ht="64.5" customHeight="1" x14ac:dyDescent="0.25">
      <c r="G109" s="191"/>
      <c r="H109" s="190"/>
      <c r="I109" s="191"/>
      <c r="J109" s="190"/>
      <c r="K109" s="191"/>
      <c r="L109" s="190"/>
      <c r="M109" s="191"/>
      <c r="N109" s="190"/>
    </row>
    <row r="110" spans="2:15" ht="16.5" customHeight="1" x14ac:dyDescent="0.25">
      <c r="G110" s="193"/>
      <c r="H110" s="194"/>
      <c r="I110" s="193"/>
      <c r="J110" s="194"/>
      <c r="K110" s="193"/>
      <c r="L110" s="194"/>
      <c r="M110" s="193"/>
      <c r="N110" s="194"/>
    </row>
    <row r="111" spans="2:15" ht="16.5" customHeight="1" x14ac:dyDescent="0.25">
      <c r="G111" s="193"/>
      <c r="H111" s="194"/>
      <c r="I111" s="193"/>
      <c r="J111" s="194"/>
      <c r="K111" s="193"/>
      <c r="L111" s="194"/>
      <c r="M111" s="193"/>
      <c r="N111" s="194"/>
    </row>
    <row r="112" spans="2:15" ht="16.5" customHeight="1" x14ac:dyDescent="0.25">
      <c r="G112" s="193"/>
      <c r="H112" s="194"/>
      <c r="I112" s="193"/>
      <c r="J112" s="194"/>
      <c r="K112" s="193"/>
      <c r="L112" s="194"/>
      <c r="M112" s="193"/>
      <c r="N112" s="194"/>
    </row>
    <row r="113" spans="1:15" ht="16.5" customHeight="1" x14ac:dyDescent="0.25">
      <c r="G113" s="193"/>
      <c r="H113" s="194"/>
      <c r="I113" s="193"/>
      <c r="J113" s="194"/>
      <c r="K113" s="193"/>
      <c r="L113" s="194"/>
      <c r="M113" s="193"/>
      <c r="N113" s="194"/>
    </row>
    <row r="114" spans="1:15" ht="16.5" customHeight="1" x14ac:dyDescent="0.25">
      <c r="G114" s="193"/>
      <c r="H114" s="194"/>
      <c r="I114" s="193"/>
      <c r="J114" s="194"/>
      <c r="K114" s="193"/>
      <c r="L114" s="194"/>
      <c r="M114" s="193"/>
      <c r="N114" s="194"/>
    </row>
    <row r="115" spans="1:15" ht="16.5" customHeight="1" x14ac:dyDescent="0.25">
      <c r="G115" s="193"/>
      <c r="H115" s="194"/>
      <c r="I115" s="193"/>
      <c r="J115" s="194"/>
      <c r="K115" s="193"/>
      <c r="L115" s="194"/>
      <c r="M115" s="193"/>
      <c r="N115" s="194"/>
    </row>
    <row r="116" spans="1:15" ht="16.5" customHeight="1" x14ac:dyDescent="0.25">
      <c r="G116" s="193"/>
      <c r="H116" s="194"/>
      <c r="I116" s="193"/>
      <c r="J116" s="194"/>
      <c r="K116" s="193"/>
      <c r="L116" s="194"/>
      <c r="M116" s="193"/>
      <c r="N116" s="194"/>
    </row>
    <row r="117" spans="1:15" ht="16.5" customHeight="1" x14ac:dyDescent="0.25">
      <c r="G117" s="193"/>
      <c r="H117" s="194"/>
      <c r="I117" s="193"/>
      <c r="J117" s="194"/>
      <c r="K117" s="193"/>
      <c r="L117" s="194"/>
      <c r="M117" s="193"/>
      <c r="N117" s="194"/>
    </row>
    <row r="118" spans="1:15" ht="16.5" customHeight="1" x14ac:dyDescent="0.25">
      <c r="G118" s="193"/>
      <c r="H118" s="194"/>
      <c r="I118" s="193"/>
      <c r="J118" s="194"/>
      <c r="K118" s="193"/>
      <c r="L118" s="194"/>
      <c r="M118" s="193"/>
      <c r="N118" s="194"/>
    </row>
    <row r="119" spans="1:15" ht="16.5" customHeight="1" x14ac:dyDescent="0.25">
      <c r="G119" s="193"/>
      <c r="H119" s="194"/>
      <c r="I119" s="193"/>
      <c r="J119" s="194"/>
      <c r="K119" s="193"/>
      <c r="L119" s="194"/>
      <c r="M119" s="193"/>
      <c r="N119" s="194"/>
    </row>
    <row r="120" spans="1:15" ht="16.5" customHeight="1" x14ac:dyDescent="0.25">
      <c r="G120" s="193"/>
      <c r="H120" s="194"/>
      <c r="I120" s="193"/>
      <c r="J120" s="194"/>
      <c r="K120" s="193"/>
      <c r="L120" s="194"/>
      <c r="M120" s="193"/>
      <c r="N120" s="194"/>
    </row>
    <row r="121" spans="1:15" ht="33" customHeight="1" x14ac:dyDescent="0.25">
      <c r="G121" s="193"/>
      <c r="H121" s="194"/>
      <c r="I121" s="193"/>
      <c r="J121" s="194"/>
      <c r="K121" s="193"/>
      <c r="L121" s="194"/>
      <c r="M121" s="193"/>
      <c r="N121" s="194"/>
    </row>
    <row r="122" spans="1:15" ht="70.5" customHeight="1" x14ac:dyDescent="0.25">
      <c r="G122" s="193"/>
      <c r="H122" s="194"/>
      <c r="I122" s="193"/>
      <c r="J122" s="194"/>
      <c r="K122" s="193"/>
      <c r="L122" s="194"/>
      <c r="M122" s="193"/>
      <c r="N122" s="194"/>
    </row>
    <row r="123" spans="1:15" ht="16.5" customHeight="1" x14ac:dyDescent="0.25">
      <c r="G123" s="193"/>
      <c r="H123" s="194"/>
      <c r="I123" s="193"/>
      <c r="J123" s="194"/>
      <c r="K123" s="193"/>
      <c r="L123" s="194"/>
      <c r="M123" s="193"/>
      <c r="N123" s="194"/>
    </row>
    <row r="124" spans="1:15" ht="16.5" customHeight="1" x14ac:dyDescent="0.25">
      <c r="G124" s="193"/>
      <c r="H124" s="194"/>
      <c r="I124" s="193"/>
      <c r="J124" s="194"/>
      <c r="K124" s="193"/>
      <c r="L124" s="194"/>
      <c r="M124" s="193"/>
      <c r="N124" s="194"/>
    </row>
    <row r="125" spans="1:15" ht="16.5" customHeight="1" x14ac:dyDescent="0.25">
      <c r="G125" s="193"/>
      <c r="H125" s="194"/>
      <c r="I125" s="193"/>
      <c r="J125" s="194"/>
      <c r="K125" s="193"/>
      <c r="L125" s="194"/>
      <c r="M125" s="193"/>
      <c r="N125" s="194"/>
    </row>
    <row r="126" spans="1:15" ht="16.5" customHeight="1" x14ac:dyDescent="0.25">
      <c r="G126" s="193"/>
      <c r="H126" s="194"/>
      <c r="I126" s="193"/>
      <c r="J126" s="194"/>
      <c r="K126" s="193"/>
      <c r="L126" s="194"/>
      <c r="M126" s="193"/>
      <c r="N126" s="194"/>
    </row>
    <row r="127" spans="1:15" ht="16.5" customHeight="1" thickBot="1" x14ac:dyDescent="0.3">
      <c r="A127" s="177"/>
      <c r="B127" s="178"/>
      <c r="C127" s="178"/>
      <c r="D127" s="178"/>
      <c r="E127" s="178"/>
      <c r="G127" s="195"/>
      <c r="H127" s="196"/>
      <c r="I127" s="195"/>
      <c r="J127" s="196"/>
      <c r="K127" s="195"/>
      <c r="L127" s="196"/>
      <c r="M127" s="195"/>
      <c r="N127" s="196"/>
    </row>
    <row r="128" spans="1:15" s="179" customFormat="1" ht="36" customHeight="1" thickBot="1" x14ac:dyDescent="0.3">
      <c r="C128" s="180"/>
      <c r="D128" s="180"/>
      <c r="E128" s="180"/>
      <c r="F128" s="271"/>
      <c r="G128" s="181" t="str">
        <f t="shared" ref="G128" si="14">IF(ISNUMBER(H128),"Feld:","")</f>
        <v/>
      </c>
      <c r="H128" s="179" t="str">
        <f>INDEX('Vorrunden-Einzelergebnisse'!C:C,B129)</f>
        <v/>
      </c>
      <c r="O128" s="271"/>
    </row>
    <row r="129" spans="1:15" s="185" customFormat="1" ht="27.4" customHeight="1" x14ac:dyDescent="0.25">
      <c r="A129" s="182" t="s">
        <v>55</v>
      </c>
      <c r="B129" s="183">
        <f t="shared" ref="B129" si="15">B91+1</f>
        <v>20</v>
      </c>
      <c r="C129" s="184">
        <f t="shared" ref="C129" si="16">IF(B129+1&lt;=B132,B129+1,"")</f>
        <v>21</v>
      </c>
      <c r="D129" s="184">
        <f t="shared" ref="D129" si="17">IF(C129+1&lt;=B132,C129+1,"")</f>
        <v>22</v>
      </c>
      <c r="E129" s="184">
        <f t="shared" ref="E129" si="18">IF(D129+1&lt;=B132,D129+1,"")</f>
        <v>23</v>
      </c>
      <c r="F129" s="272"/>
      <c r="G129" s="186" t="str">
        <f>IFERROR(INDEX('Vorrunden-Einzelergebnisse'!$H:$H,B129),"")</f>
        <v/>
      </c>
      <c r="H129" s="187" t="str">
        <f>IFERROR(INDEX('Vorrunden-Einzelergebnisse'!$I:$I,B129),"")</f>
        <v/>
      </c>
      <c r="I129" s="186" t="str">
        <f>IFERROR(INDEX('Vorrunden-Einzelergebnisse'!$H:$H,C129),"")</f>
        <v/>
      </c>
      <c r="J129" s="187" t="str">
        <f>IFERROR(INDEX('Vorrunden-Einzelergebnisse'!$I:$I,C129),"")</f>
        <v/>
      </c>
      <c r="K129" s="186" t="str">
        <f>IFERROR(INDEX('Vorrunden-Einzelergebnisse'!$H:$H,D129),"")</f>
        <v/>
      </c>
      <c r="L129" s="187" t="str">
        <f>IFERROR(INDEX('Vorrunden-Einzelergebnisse'!$I:$I,D129),"")</f>
        <v/>
      </c>
      <c r="M129" s="186" t="str">
        <f>IFERROR(INDEX('Vorrunden-Einzelergebnisse'!$H:$H,E129),"")</f>
        <v/>
      </c>
      <c r="N129" s="187" t="str">
        <f>IFERROR(INDEX('Vorrunden-Einzelergebnisse'!$I:$I,E129),"")</f>
        <v/>
      </c>
      <c r="O129" s="272"/>
    </row>
    <row r="130" spans="1:15" ht="64.5" customHeight="1" x14ac:dyDescent="0.25">
      <c r="A130" s="188"/>
      <c r="G130" s="189"/>
      <c r="H130" s="190"/>
      <c r="I130" s="191"/>
      <c r="J130" s="190"/>
      <c r="K130" s="191"/>
      <c r="L130" s="190"/>
      <c r="M130" s="191"/>
      <c r="N130" s="190"/>
    </row>
    <row r="131" spans="1:15" ht="16.5" customHeight="1" x14ac:dyDescent="0.25">
      <c r="A131" s="192" t="s">
        <v>56</v>
      </c>
      <c r="B131" s="175">
        <f>MATCH(H128,'Vorrunden-Einzelergebnisse'!C:C,1)</f>
        <v>128</v>
      </c>
      <c r="G131" s="193"/>
      <c r="H131" s="194"/>
      <c r="I131" s="193"/>
      <c r="J131" s="194"/>
      <c r="K131" s="193"/>
      <c r="L131" s="194"/>
      <c r="M131" s="193"/>
      <c r="N131" s="194"/>
    </row>
    <row r="132" spans="1:15" ht="16.5" customHeight="1" x14ac:dyDescent="0.25">
      <c r="A132" s="192" t="s">
        <v>57</v>
      </c>
      <c r="B132" s="175">
        <f t="shared" ref="B132" si="19">MIN(B129+3,B131)</f>
        <v>23</v>
      </c>
      <c r="G132" s="193"/>
      <c r="H132" s="194"/>
      <c r="I132" s="193"/>
      <c r="J132" s="194"/>
      <c r="K132" s="193"/>
      <c r="L132" s="194"/>
      <c r="M132" s="193"/>
      <c r="N132" s="194"/>
    </row>
    <row r="133" spans="1:15" ht="16.5" customHeight="1" x14ac:dyDescent="0.25">
      <c r="A133" s="192" t="s">
        <v>58</v>
      </c>
      <c r="G133" s="193"/>
      <c r="H133" s="194"/>
      <c r="I133" s="193"/>
      <c r="J133" s="194"/>
      <c r="K133" s="193"/>
      <c r="L133" s="194"/>
      <c r="M133" s="193"/>
      <c r="N133" s="194"/>
    </row>
    <row r="134" spans="1:15" ht="16.5" customHeight="1" x14ac:dyDescent="0.25">
      <c r="G134" s="193"/>
      <c r="H134" s="194"/>
      <c r="I134" s="193"/>
      <c r="J134" s="194"/>
      <c r="K134" s="193"/>
      <c r="L134" s="194"/>
      <c r="M134" s="193"/>
      <c r="N134" s="194"/>
    </row>
    <row r="135" spans="1:15" ht="16.5" customHeight="1" x14ac:dyDescent="0.25">
      <c r="G135" s="193"/>
      <c r="H135" s="194"/>
      <c r="I135" s="193"/>
      <c r="J135" s="194"/>
      <c r="K135" s="193"/>
      <c r="L135" s="194"/>
      <c r="M135" s="193"/>
      <c r="N135" s="194"/>
    </row>
    <row r="136" spans="1:15" ht="16.5" customHeight="1" x14ac:dyDescent="0.25">
      <c r="G136" s="193"/>
      <c r="H136" s="194"/>
      <c r="I136" s="193"/>
      <c r="J136" s="194"/>
      <c r="K136" s="193"/>
      <c r="L136" s="194"/>
      <c r="M136" s="193"/>
      <c r="N136" s="194"/>
    </row>
    <row r="137" spans="1:15" ht="16.5" customHeight="1" x14ac:dyDescent="0.25">
      <c r="G137" s="193"/>
      <c r="H137" s="194"/>
      <c r="I137" s="193"/>
      <c r="J137" s="194"/>
      <c r="K137" s="193"/>
      <c r="L137" s="194"/>
      <c r="M137" s="193"/>
      <c r="N137" s="194"/>
    </row>
    <row r="138" spans="1:15" ht="16.5" customHeight="1" x14ac:dyDescent="0.25">
      <c r="G138" s="193"/>
      <c r="H138" s="194"/>
      <c r="I138" s="193"/>
      <c r="J138" s="194"/>
      <c r="K138" s="193"/>
      <c r="L138" s="194"/>
      <c r="M138" s="193"/>
      <c r="N138" s="194"/>
    </row>
    <row r="139" spans="1:15" ht="16.5" customHeight="1" x14ac:dyDescent="0.25">
      <c r="G139" s="193"/>
      <c r="H139" s="194"/>
      <c r="I139" s="193"/>
      <c r="J139" s="194"/>
      <c r="K139" s="193"/>
      <c r="L139" s="194"/>
      <c r="M139" s="193"/>
      <c r="N139" s="194"/>
    </row>
    <row r="140" spans="1:15" ht="16.5" customHeight="1" x14ac:dyDescent="0.25">
      <c r="G140" s="193"/>
      <c r="H140" s="194"/>
      <c r="I140" s="193"/>
      <c r="J140" s="194"/>
      <c r="K140" s="193"/>
      <c r="L140" s="194"/>
      <c r="M140" s="193"/>
      <c r="N140" s="194"/>
    </row>
    <row r="141" spans="1:15" ht="16.5" customHeight="1" x14ac:dyDescent="0.25">
      <c r="G141" s="193"/>
      <c r="H141" s="194"/>
      <c r="I141" s="193"/>
      <c r="J141" s="194"/>
      <c r="K141" s="193"/>
      <c r="L141" s="194"/>
      <c r="M141" s="193"/>
      <c r="N141" s="194"/>
    </row>
    <row r="142" spans="1:15" ht="16.5" customHeight="1" x14ac:dyDescent="0.25">
      <c r="G142" s="193"/>
      <c r="H142" s="194"/>
      <c r="I142" s="193"/>
      <c r="J142" s="194"/>
      <c r="K142" s="193"/>
      <c r="L142" s="194"/>
      <c r="M142" s="193"/>
      <c r="N142" s="194"/>
    </row>
    <row r="143" spans="1:15" ht="16.5" customHeight="1" x14ac:dyDescent="0.25">
      <c r="G143" s="193"/>
      <c r="H143" s="194"/>
      <c r="I143" s="193"/>
      <c r="J143" s="194"/>
      <c r="K143" s="193"/>
      <c r="L143" s="194"/>
      <c r="M143" s="193"/>
      <c r="N143" s="194"/>
    </row>
    <row r="144" spans="1:15" ht="16.5" customHeight="1" x14ac:dyDescent="0.25">
      <c r="G144" s="193"/>
      <c r="H144" s="194"/>
      <c r="I144" s="193"/>
      <c r="J144" s="194"/>
      <c r="K144" s="193"/>
      <c r="L144" s="194"/>
      <c r="M144" s="193"/>
      <c r="N144" s="194"/>
    </row>
    <row r="145" spans="2:15" ht="16.5" customHeight="1" x14ac:dyDescent="0.25">
      <c r="G145" s="193"/>
      <c r="H145" s="194"/>
      <c r="I145" s="193"/>
      <c r="J145" s="194"/>
      <c r="K145" s="193"/>
      <c r="L145" s="194"/>
      <c r="M145" s="193"/>
      <c r="N145" s="194"/>
    </row>
    <row r="146" spans="2:15" ht="16.5" customHeight="1" x14ac:dyDescent="0.25">
      <c r="G146" s="193"/>
      <c r="H146" s="194"/>
      <c r="I146" s="193"/>
      <c r="J146" s="194"/>
      <c r="K146" s="193"/>
      <c r="L146" s="194"/>
      <c r="M146" s="193"/>
      <c r="N146" s="194"/>
    </row>
    <row r="147" spans="2:15" ht="16.5" customHeight="1" x14ac:dyDescent="0.25">
      <c r="G147" s="193"/>
      <c r="H147" s="194"/>
      <c r="I147" s="193"/>
      <c r="J147" s="194"/>
      <c r="K147" s="193"/>
      <c r="L147" s="194"/>
      <c r="M147" s="193"/>
      <c r="N147" s="194"/>
    </row>
    <row r="148" spans="2:15" ht="16.5" customHeight="1" thickBot="1" x14ac:dyDescent="0.3">
      <c r="G148" s="195"/>
      <c r="H148" s="196"/>
      <c r="I148" s="195"/>
      <c r="J148" s="196"/>
      <c r="K148" s="195"/>
      <c r="L148" s="196"/>
      <c r="M148" s="195"/>
      <c r="N148" s="196"/>
    </row>
    <row r="149" spans="2:15" s="185" customFormat="1" ht="27.4" customHeight="1" x14ac:dyDescent="0.25">
      <c r="B149" s="197"/>
      <c r="C149" s="197"/>
      <c r="D149" s="197"/>
      <c r="E149" s="197"/>
      <c r="F149" s="272"/>
      <c r="G149" s="186" t="str">
        <f t="shared" ref="G149" si="20">H129</f>
        <v/>
      </c>
      <c r="H149" s="187" t="str">
        <f t="shared" ref="H149" si="21">G129</f>
        <v/>
      </c>
      <c r="I149" s="186" t="str">
        <f t="shared" ref="I149" si="22">J129</f>
        <v/>
      </c>
      <c r="J149" s="187" t="str">
        <f t="shared" ref="J149" si="23">I129</f>
        <v/>
      </c>
      <c r="K149" s="186" t="str">
        <f t="shared" ref="K149" si="24">L129</f>
        <v/>
      </c>
      <c r="L149" s="187" t="str">
        <f t="shared" ref="L149" si="25">K129</f>
        <v/>
      </c>
      <c r="M149" s="186" t="str">
        <f t="shared" ref="M149" si="26">N129</f>
        <v/>
      </c>
      <c r="N149" s="187" t="str">
        <f t="shared" ref="N149" si="27">M129</f>
        <v/>
      </c>
      <c r="O149" s="272"/>
    </row>
    <row r="150" spans="2:15" ht="64.5" customHeight="1" x14ac:dyDescent="0.25">
      <c r="G150" s="191"/>
      <c r="H150" s="190"/>
      <c r="I150" s="191"/>
      <c r="J150" s="190"/>
      <c r="K150" s="191"/>
      <c r="L150" s="190"/>
      <c r="M150" s="191"/>
      <c r="N150" s="190"/>
    </row>
    <row r="151" spans="2:15" ht="16.5" customHeight="1" x14ac:dyDescent="0.25">
      <c r="G151" s="193"/>
      <c r="H151" s="194"/>
      <c r="I151" s="193"/>
      <c r="J151" s="194"/>
      <c r="K151" s="193"/>
      <c r="L151" s="194"/>
      <c r="M151" s="193"/>
      <c r="N151" s="194"/>
    </row>
    <row r="152" spans="2:15" ht="16.5" customHeight="1" x14ac:dyDescent="0.25">
      <c r="G152" s="193"/>
      <c r="H152" s="194"/>
      <c r="I152" s="193"/>
      <c r="J152" s="194"/>
      <c r="K152" s="193"/>
      <c r="L152" s="194"/>
      <c r="M152" s="193"/>
      <c r="N152" s="194"/>
    </row>
    <row r="153" spans="2:15" ht="16.5" customHeight="1" x14ac:dyDescent="0.25">
      <c r="G153" s="193"/>
      <c r="H153" s="194"/>
      <c r="I153" s="193"/>
      <c r="J153" s="194"/>
      <c r="K153" s="193"/>
      <c r="L153" s="194"/>
      <c r="M153" s="193"/>
      <c r="N153" s="194"/>
    </row>
    <row r="154" spans="2:15" ht="16.5" customHeight="1" x14ac:dyDescent="0.25">
      <c r="G154" s="193"/>
      <c r="H154" s="194"/>
      <c r="I154" s="193"/>
      <c r="J154" s="194"/>
      <c r="K154" s="193"/>
      <c r="L154" s="194"/>
      <c r="M154" s="193"/>
      <c r="N154" s="194"/>
    </row>
    <row r="155" spans="2:15" ht="16.5" customHeight="1" x14ac:dyDescent="0.25">
      <c r="G155" s="193"/>
      <c r="H155" s="194"/>
      <c r="I155" s="193"/>
      <c r="J155" s="194"/>
      <c r="K155" s="193"/>
      <c r="L155" s="194"/>
      <c r="M155" s="193"/>
      <c r="N155" s="194"/>
    </row>
    <row r="156" spans="2:15" ht="16.5" customHeight="1" x14ac:dyDescent="0.25">
      <c r="G156" s="193"/>
      <c r="H156" s="194"/>
      <c r="I156" s="193"/>
      <c r="J156" s="194"/>
      <c r="K156" s="193"/>
      <c r="L156" s="194"/>
      <c r="M156" s="193"/>
      <c r="N156" s="194"/>
    </row>
    <row r="157" spans="2:15" ht="16.5" customHeight="1" x14ac:dyDescent="0.25">
      <c r="G157" s="193"/>
      <c r="H157" s="194"/>
      <c r="I157" s="193"/>
      <c r="J157" s="194"/>
      <c r="K157" s="193"/>
      <c r="L157" s="194"/>
      <c r="M157" s="193"/>
      <c r="N157" s="194"/>
    </row>
    <row r="158" spans="2:15" ht="16.5" customHeight="1" x14ac:dyDescent="0.25">
      <c r="G158" s="193"/>
      <c r="H158" s="194"/>
      <c r="I158" s="193"/>
      <c r="J158" s="194"/>
      <c r="K158" s="193"/>
      <c r="L158" s="194"/>
      <c r="M158" s="193"/>
      <c r="N158" s="194"/>
    </row>
    <row r="159" spans="2:15" ht="33" customHeight="1" x14ac:dyDescent="0.25">
      <c r="G159" s="193"/>
      <c r="H159" s="194"/>
      <c r="I159" s="193"/>
      <c r="J159" s="194"/>
      <c r="K159" s="193"/>
      <c r="L159" s="194"/>
      <c r="M159" s="193"/>
      <c r="N159" s="194"/>
    </row>
    <row r="160" spans="2:15" ht="70.5" customHeight="1" x14ac:dyDescent="0.25">
      <c r="G160" s="193"/>
      <c r="H160" s="194"/>
      <c r="I160" s="193"/>
      <c r="J160" s="194"/>
      <c r="K160" s="193"/>
      <c r="L160" s="194"/>
      <c r="M160" s="193"/>
      <c r="N160" s="194"/>
    </row>
    <row r="161" spans="1:15" ht="16.5" customHeight="1" x14ac:dyDescent="0.25">
      <c r="G161" s="193"/>
      <c r="H161" s="194"/>
      <c r="I161" s="193"/>
      <c r="J161" s="194"/>
      <c r="K161" s="193"/>
      <c r="L161" s="194"/>
      <c r="M161" s="193"/>
      <c r="N161" s="194"/>
    </row>
    <row r="162" spans="1:15" ht="16.5" customHeight="1" x14ac:dyDescent="0.25">
      <c r="G162" s="193"/>
      <c r="H162" s="194"/>
      <c r="I162" s="193"/>
      <c r="J162" s="194"/>
      <c r="K162" s="193"/>
      <c r="L162" s="194"/>
      <c r="M162" s="193"/>
      <c r="N162" s="194"/>
    </row>
    <row r="163" spans="1:15" ht="16.5" customHeight="1" x14ac:dyDescent="0.25">
      <c r="G163" s="193"/>
      <c r="H163" s="194"/>
      <c r="I163" s="193"/>
      <c r="J163" s="194"/>
      <c r="K163" s="193"/>
      <c r="L163" s="194"/>
      <c r="M163" s="193"/>
      <c r="N163" s="194"/>
    </row>
    <row r="164" spans="1:15" ht="16.5" customHeight="1" x14ac:dyDescent="0.25">
      <c r="G164" s="193"/>
      <c r="H164" s="194"/>
      <c r="I164" s="193"/>
      <c r="J164" s="194"/>
      <c r="K164" s="193"/>
      <c r="L164" s="194"/>
      <c r="M164" s="193"/>
      <c r="N164" s="194"/>
    </row>
    <row r="165" spans="1:15" ht="16.5" customHeight="1" x14ac:dyDescent="0.25">
      <c r="G165" s="193"/>
      <c r="H165" s="194"/>
      <c r="I165" s="193"/>
      <c r="J165" s="194"/>
      <c r="K165" s="193"/>
      <c r="L165" s="194"/>
      <c r="M165" s="193"/>
      <c r="N165" s="194"/>
    </row>
    <row r="166" spans="1:15" ht="16.5" customHeight="1" x14ac:dyDescent="0.25">
      <c r="G166" s="193"/>
      <c r="H166" s="194"/>
      <c r="I166" s="193"/>
      <c r="J166" s="194"/>
      <c r="K166" s="193"/>
      <c r="L166" s="194"/>
      <c r="M166" s="193"/>
      <c r="N166" s="194"/>
    </row>
    <row r="167" spans="1:15" ht="16.5" customHeight="1" x14ac:dyDescent="0.25">
      <c r="G167" s="193"/>
      <c r="H167" s="194"/>
      <c r="I167" s="193"/>
      <c r="J167" s="194"/>
      <c r="K167" s="193"/>
      <c r="L167" s="194"/>
      <c r="M167" s="193"/>
      <c r="N167" s="194"/>
    </row>
    <row r="168" spans="1:15" ht="16.5" customHeight="1" thickBot="1" x14ac:dyDescent="0.3">
      <c r="A168" s="177"/>
      <c r="B168" s="178"/>
      <c r="C168" s="178"/>
      <c r="D168" s="178"/>
      <c r="E168" s="178"/>
      <c r="G168" s="195"/>
      <c r="H168" s="196"/>
      <c r="I168" s="195"/>
      <c r="J168" s="196"/>
      <c r="K168" s="195"/>
      <c r="L168" s="196"/>
      <c r="M168" s="195"/>
      <c r="N168" s="196"/>
    </row>
    <row r="169" spans="1:15" s="179" customFormat="1" ht="36" customHeight="1" thickBot="1" x14ac:dyDescent="0.3">
      <c r="C169" s="180"/>
      <c r="D169" s="180"/>
      <c r="E169" s="180"/>
      <c r="F169" s="271"/>
      <c r="G169" s="181" t="str">
        <f t="shared" ref="G169" si="28">IF(ISNUMBER(H169),"Feld:","")</f>
        <v/>
      </c>
      <c r="H169" s="179" t="str">
        <f>INDEX('Vorrunden-Einzelergebnisse'!C:C,B170)</f>
        <v/>
      </c>
      <c r="O169" s="271"/>
    </row>
    <row r="170" spans="1:15" s="185" customFormat="1" ht="27.4" customHeight="1" x14ac:dyDescent="0.25">
      <c r="A170" s="182" t="s">
        <v>55</v>
      </c>
      <c r="B170" s="183">
        <f t="shared" ref="B170" si="29">B132+1</f>
        <v>24</v>
      </c>
      <c r="C170" s="184">
        <f t="shared" ref="C170" si="30">IF(B170+1&lt;=B173,B170+1,"")</f>
        <v>25</v>
      </c>
      <c r="D170" s="184">
        <f t="shared" ref="D170" si="31">IF(C170+1&lt;=B173,C170+1,"")</f>
        <v>26</v>
      </c>
      <c r="E170" s="184">
        <f t="shared" ref="E170" si="32">IF(D170+1&lt;=B173,D170+1,"")</f>
        <v>27</v>
      </c>
      <c r="F170" s="272"/>
      <c r="G170" s="186" t="str">
        <f>IFERROR(INDEX('Vorrunden-Einzelergebnisse'!$H:$H,B170),"")</f>
        <v/>
      </c>
      <c r="H170" s="187" t="str">
        <f>IFERROR(INDEX('Vorrunden-Einzelergebnisse'!$I:$I,B170),"")</f>
        <v/>
      </c>
      <c r="I170" s="186" t="str">
        <f>IFERROR(INDEX('Vorrunden-Einzelergebnisse'!$H:$H,C170),"")</f>
        <v/>
      </c>
      <c r="J170" s="187" t="str">
        <f>IFERROR(INDEX('Vorrunden-Einzelergebnisse'!$I:$I,C170),"")</f>
        <v/>
      </c>
      <c r="K170" s="186" t="str">
        <f>IFERROR(INDEX('Vorrunden-Einzelergebnisse'!$H:$H,D170),"")</f>
        <v/>
      </c>
      <c r="L170" s="187" t="str">
        <f>IFERROR(INDEX('Vorrunden-Einzelergebnisse'!$I:$I,D170),"")</f>
        <v/>
      </c>
      <c r="M170" s="186" t="str">
        <f>IFERROR(INDEX('Vorrunden-Einzelergebnisse'!$H:$H,E170),"")</f>
        <v/>
      </c>
      <c r="N170" s="187" t="str">
        <f>IFERROR(INDEX('Vorrunden-Einzelergebnisse'!$I:$I,E170),"")</f>
        <v/>
      </c>
      <c r="O170" s="272"/>
    </row>
    <row r="171" spans="1:15" ht="64.5" customHeight="1" x14ac:dyDescent="0.25">
      <c r="A171" s="188"/>
      <c r="G171" s="189"/>
      <c r="H171" s="190"/>
      <c r="I171" s="191"/>
      <c r="J171" s="190"/>
      <c r="K171" s="191"/>
      <c r="L171" s="190"/>
      <c r="M171" s="191"/>
      <c r="N171" s="190"/>
    </row>
    <row r="172" spans="1:15" ht="16.5" customHeight="1" x14ac:dyDescent="0.25">
      <c r="A172" s="192" t="s">
        <v>56</v>
      </c>
      <c r="B172" s="175">
        <f>MATCH(H169,'Vorrunden-Einzelergebnisse'!C:C,1)</f>
        <v>128</v>
      </c>
      <c r="G172" s="193"/>
      <c r="H172" s="194"/>
      <c r="I172" s="193"/>
      <c r="J172" s="194"/>
      <c r="K172" s="193"/>
      <c r="L172" s="194"/>
      <c r="M172" s="193"/>
      <c r="N172" s="194"/>
    </row>
    <row r="173" spans="1:15" ht="16.5" customHeight="1" x14ac:dyDescent="0.25">
      <c r="A173" s="192" t="s">
        <v>57</v>
      </c>
      <c r="B173" s="175">
        <f t="shared" ref="B173" si="33">MIN(B170+3,B172)</f>
        <v>27</v>
      </c>
      <c r="G173" s="193"/>
      <c r="H173" s="194"/>
      <c r="I173" s="193"/>
      <c r="J173" s="194"/>
      <c r="K173" s="193"/>
      <c r="L173" s="194"/>
      <c r="M173" s="193"/>
      <c r="N173" s="194"/>
    </row>
    <row r="174" spans="1:15" ht="16.5" customHeight="1" x14ac:dyDescent="0.25">
      <c r="A174" s="192" t="s">
        <v>58</v>
      </c>
      <c r="G174" s="193"/>
      <c r="H174" s="194"/>
      <c r="I174" s="193"/>
      <c r="J174" s="194"/>
      <c r="K174" s="193"/>
      <c r="L174" s="194"/>
      <c r="M174" s="193"/>
      <c r="N174" s="194"/>
    </row>
    <row r="175" spans="1:15" ht="16.5" customHeight="1" x14ac:dyDescent="0.25">
      <c r="G175" s="193"/>
      <c r="H175" s="194"/>
      <c r="I175" s="193"/>
      <c r="J175" s="194"/>
      <c r="K175" s="193"/>
      <c r="L175" s="194"/>
      <c r="M175" s="193"/>
      <c r="N175" s="194"/>
    </row>
    <row r="176" spans="1:15" ht="16.5" customHeight="1" x14ac:dyDescent="0.25">
      <c r="G176" s="193"/>
      <c r="H176" s="194"/>
      <c r="I176" s="193"/>
      <c r="J176" s="194"/>
      <c r="K176" s="193"/>
      <c r="L176" s="194"/>
      <c r="M176" s="193"/>
      <c r="N176" s="194"/>
    </row>
    <row r="177" spans="2:15" ht="16.5" customHeight="1" x14ac:dyDescent="0.25">
      <c r="G177" s="193"/>
      <c r="H177" s="194"/>
      <c r="I177" s="193"/>
      <c r="J177" s="194"/>
      <c r="K177" s="193"/>
      <c r="L177" s="194"/>
      <c r="M177" s="193"/>
      <c r="N177" s="194"/>
    </row>
    <row r="178" spans="2:15" ht="16.5" customHeight="1" x14ac:dyDescent="0.25">
      <c r="G178" s="193"/>
      <c r="H178" s="194"/>
      <c r="I178" s="193"/>
      <c r="J178" s="194"/>
      <c r="K178" s="193"/>
      <c r="L178" s="194"/>
      <c r="M178" s="193"/>
      <c r="N178" s="194"/>
    </row>
    <row r="179" spans="2:15" ht="16.5" customHeight="1" x14ac:dyDescent="0.25">
      <c r="G179" s="193"/>
      <c r="H179" s="194"/>
      <c r="I179" s="193"/>
      <c r="J179" s="194"/>
      <c r="K179" s="193"/>
      <c r="L179" s="194"/>
      <c r="M179" s="193"/>
      <c r="N179" s="194"/>
    </row>
    <row r="180" spans="2:15" ht="16.5" customHeight="1" x14ac:dyDescent="0.25">
      <c r="G180" s="193"/>
      <c r="H180" s="194"/>
      <c r="I180" s="193"/>
      <c r="J180" s="194"/>
      <c r="K180" s="193"/>
      <c r="L180" s="194"/>
      <c r="M180" s="193"/>
      <c r="N180" s="194"/>
    </row>
    <row r="181" spans="2:15" ht="16.5" customHeight="1" x14ac:dyDescent="0.25">
      <c r="G181" s="193"/>
      <c r="H181" s="194"/>
      <c r="I181" s="193"/>
      <c r="J181" s="194"/>
      <c r="K181" s="193"/>
      <c r="L181" s="194"/>
      <c r="M181" s="193"/>
      <c r="N181" s="194"/>
    </row>
    <row r="182" spans="2:15" ht="16.5" customHeight="1" x14ac:dyDescent="0.25">
      <c r="G182" s="193"/>
      <c r="H182" s="194"/>
      <c r="I182" s="193"/>
      <c r="J182" s="194"/>
      <c r="K182" s="193"/>
      <c r="L182" s="194"/>
      <c r="M182" s="193"/>
      <c r="N182" s="194"/>
    </row>
    <row r="183" spans="2:15" ht="16.5" customHeight="1" x14ac:dyDescent="0.25">
      <c r="G183" s="193"/>
      <c r="H183" s="194"/>
      <c r="I183" s="193"/>
      <c r="J183" s="194"/>
      <c r="K183" s="193"/>
      <c r="L183" s="194"/>
      <c r="M183" s="193"/>
      <c r="N183" s="194"/>
    </row>
    <row r="184" spans="2:15" ht="16.5" customHeight="1" x14ac:dyDescent="0.25">
      <c r="G184" s="193"/>
      <c r="H184" s="194"/>
      <c r="I184" s="193"/>
      <c r="J184" s="194"/>
      <c r="K184" s="193"/>
      <c r="L184" s="194"/>
      <c r="M184" s="193"/>
      <c r="N184" s="194"/>
    </row>
    <row r="185" spans="2:15" ht="16.5" customHeight="1" x14ac:dyDescent="0.25">
      <c r="G185" s="193"/>
      <c r="H185" s="194"/>
      <c r="I185" s="193"/>
      <c r="J185" s="194"/>
      <c r="K185" s="193"/>
      <c r="L185" s="194"/>
      <c r="M185" s="193"/>
      <c r="N185" s="194"/>
    </row>
    <row r="186" spans="2:15" ht="16.5" customHeight="1" x14ac:dyDescent="0.25">
      <c r="G186" s="193"/>
      <c r="H186" s="194"/>
      <c r="I186" s="193"/>
      <c r="J186" s="194"/>
      <c r="K186" s="193"/>
      <c r="L186" s="194"/>
      <c r="M186" s="193"/>
      <c r="N186" s="194"/>
    </row>
    <row r="187" spans="2:15" ht="16.5" customHeight="1" x14ac:dyDescent="0.25">
      <c r="G187" s="193"/>
      <c r="H187" s="194"/>
      <c r="I187" s="193"/>
      <c r="J187" s="194"/>
      <c r="K187" s="193"/>
      <c r="L187" s="194"/>
      <c r="M187" s="193"/>
      <c r="N187" s="194"/>
    </row>
    <row r="188" spans="2:15" ht="16.5" customHeight="1" x14ac:dyDescent="0.25">
      <c r="G188" s="193"/>
      <c r="H188" s="194"/>
      <c r="I188" s="193"/>
      <c r="J188" s="194"/>
      <c r="K188" s="193"/>
      <c r="L188" s="194"/>
      <c r="M188" s="193"/>
      <c r="N188" s="194"/>
    </row>
    <row r="189" spans="2:15" ht="16.5" customHeight="1" thickBot="1" x14ac:dyDescent="0.3">
      <c r="G189" s="195"/>
      <c r="H189" s="196"/>
      <c r="I189" s="195"/>
      <c r="J189" s="196"/>
      <c r="K189" s="195"/>
      <c r="L189" s="196"/>
      <c r="M189" s="195"/>
      <c r="N189" s="196"/>
    </row>
    <row r="190" spans="2:15" s="185" customFormat="1" ht="27.4" customHeight="1" x14ac:dyDescent="0.25">
      <c r="B190" s="197"/>
      <c r="C190" s="197"/>
      <c r="D190" s="197"/>
      <c r="E190" s="197"/>
      <c r="F190" s="272"/>
      <c r="G190" s="186" t="str">
        <f t="shared" ref="G190" si="34">H170</f>
        <v/>
      </c>
      <c r="H190" s="187" t="str">
        <f t="shared" ref="H190" si="35">G170</f>
        <v/>
      </c>
      <c r="I190" s="186" t="str">
        <f t="shared" ref="I190" si="36">J170</f>
        <v/>
      </c>
      <c r="J190" s="187" t="str">
        <f t="shared" ref="J190" si="37">I170</f>
        <v/>
      </c>
      <c r="K190" s="186" t="str">
        <f t="shared" ref="K190" si="38">L170</f>
        <v/>
      </c>
      <c r="L190" s="187" t="str">
        <f t="shared" ref="L190" si="39">K170</f>
        <v/>
      </c>
      <c r="M190" s="186" t="str">
        <f t="shared" ref="M190" si="40">N170</f>
        <v/>
      </c>
      <c r="N190" s="187" t="str">
        <f t="shared" ref="N190" si="41">M170</f>
        <v/>
      </c>
      <c r="O190" s="272"/>
    </row>
    <row r="191" spans="2:15" ht="64.5" customHeight="1" x14ac:dyDescent="0.25">
      <c r="G191" s="191"/>
      <c r="H191" s="190"/>
      <c r="I191" s="191"/>
      <c r="J191" s="190"/>
      <c r="K191" s="191"/>
      <c r="L191" s="190"/>
      <c r="M191" s="191"/>
      <c r="N191" s="190"/>
    </row>
    <row r="192" spans="2:15" ht="16.5" customHeight="1" x14ac:dyDescent="0.25">
      <c r="G192" s="193"/>
      <c r="H192" s="194"/>
      <c r="I192" s="193"/>
      <c r="J192" s="194"/>
      <c r="K192" s="193"/>
      <c r="L192" s="194"/>
      <c r="M192" s="193"/>
      <c r="N192" s="194"/>
    </row>
    <row r="193" spans="7:14" ht="16.5" customHeight="1" x14ac:dyDescent="0.25">
      <c r="G193" s="193"/>
      <c r="H193" s="194"/>
      <c r="I193" s="193"/>
      <c r="J193" s="194"/>
      <c r="K193" s="193"/>
      <c r="L193" s="194"/>
      <c r="M193" s="193"/>
      <c r="N193" s="194"/>
    </row>
    <row r="194" spans="7:14" ht="16.5" customHeight="1" x14ac:dyDescent="0.25">
      <c r="G194" s="193"/>
      <c r="H194" s="194"/>
      <c r="I194" s="193"/>
      <c r="J194" s="194"/>
      <c r="K194" s="193"/>
      <c r="L194" s="194"/>
      <c r="M194" s="193"/>
      <c r="N194" s="194"/>
    </row>
    <row r="195" spans="7:14" ht="16.5" customHeight="1" x14ac:dyDescent="0.25">
      <c r="G195" s="193"/>
      <c r="H195" s="194"/>
      <c r="I195" s="193"/>
      <c r="J195" s="194"/>
      <c r="K195" s="193"/>
      <c r="L195" s="194"/>
      <c r="M195" s="193"/>
      <c r="N195" s="194"/>
    </row>
    <row r="196" spans="7:14" ht="16.5" customHeight="1" x14ac:dyDescent="0.25">
      <c r="G196" s="193"/>
      <c r="H196" s="194"/>
      <c r="I196" s="193"/>
      <c r="J196" s="194"/>
      <c r="K196" s="193"/>
      <c r="L196" s="194"/>
      <c r="M196" s="193"/>
      <c r="N196" s="194"/>
    </row>
    <row r="197" spans="7:14" ht="33" customHeight="1" x14ac:dyDescent="0.25">
      <c r="G197" s="193"/>
      <c r="H197" s="194"/>
      <c r="I197" s="193"/>
      <c r="J197" s="194"/>
      <c r="K197" s="193"/>
      <c r="L197" s="194"/>
      <c r="M197" s="193"/>
      <c r="N197" s="194"/>
    </row>
    <row r="198" spans="7:14" ht="70.5" customHeight="1" x14ac:dyDescent="0.25">
      <c r="G198" s="193"/>
      <c r="H198" s="194"/>
      <c r="I198" s="193"/>
      <c r="J198" s="194"/>
      <c r="K198" s="193"/>
      <c r="L198" s="194"/>
      <c r="M198" s="193"/>
      <c r="N198" s="194"/>
    </row>
    <row r="199" spans="7:14" ht="16.5" customHeight="1" x14ac:dyDescent="0.25">
      <c r="G199" s="193"/>
      <c r="H199" s="194"/>
      <c r="I199" s="193"/>
      <c r="J199" s="194"/>
      <c r="K199" s="193"/>
      <c r="L199" s="194"/>
      <c r="M199" s="193"/>
      <c r="N199" s="194"/>
    </row>
    <row r="200" spans="7:14" ht="16.5" customHeight="1" x14ac:dyDescent="0.25">
      <c r="G200" s="193"/>
      <c r="H200" s="194"/>
      <c r="I200" s="193"/>
      <c r="J200" s="194"/>
      <c r="K200" s="193"/>
      <c r="L200" s="194"/>
      <c r="M200" s="193"/>
      <c r="N200" s="194"/>
    </row>
    <row r="201" spans="7:14" ht="16.5" customHeight="1" x14ac:dyDescent="0.25">
      <c r="G201" s="193"/>
      <c r="H201" s="194"/>
      <c r="I201" s="193"/>
      <c r="J201" s="194"/>
      <c r="K201" s="193"/>
      <c r="L201" s="194"/>
      <c r="M201" s="193"/>
      <c r="N201" s="194"/>
    </row>
    <row r="202" spans="7:14" ht="16.5" customHeight="1" x14ac:dyDescent="0.25">
      <c r="G202" s="193"/>
      <c r="H202" s="194"/>
      <c r="I202" s="193"/>
      <c r="J202" s="194"/>
      <c r="K202" s="193"/>
      <c r="L202" s="194"/>
      <c r="M202" s="193"/>
      <c r="N202" s="194"/>
    </row>
    <row r="203" spans="7:14" ht="16.5" customHeight="1" x14ac:dyDescent="0.25">
      <c r="G203" s="193"/>
      <c r="H203" s="194"/>
      <c r="I203" s="193"/>
      <c r="J203" s="194"/>
      <c r="K203" s="193"/>
      <c r="L203" s="194"/>
      <c r="M203" s="193"/>
      <c r="N203" s="194"/>
    </row>
    <row r="204" spans="7:14" ht="16.5" customHeight="1" x14ac:dyDescent="0.25">
      <c r="G204" s="193"/>
      <c r="H204" s="194"/>
      <c r="I204" s="193"/>
      <c r="J204" s="194"/>
      <c r="K204" s="193"/>
      <c r="L204" s="194"/>
      <c r="M204" s="193"/>
      <c r="N204" s="194"/>
    </row>
    <row r="205" spans="7:14" ht="16.5" customHeight="1" x14ac:dyDescent="0.25">
      <c r="G205" s="193"/>
      <c r="H205" s="194"/>
      <c r="I205" s="193"/>
      <c r="J205" s="194"/>
      <c r="K205" s="193"/>
      <c r="L205" s="194"/>
      <c r="M205" s="193"/>
      <c r="N205" s="194"/>
    </row>
    <row r="206" spans="7:14" ht="16.5" customHeight="1" x14ac:dyDescent="0.25">
      <c r="G206" s="193"/>
      <c r="H206" s="194"/>
      <c r="I206" s="193"/>
      <c r="J206" s="194"/>
      <c r="K206" s="193"/>
      <c r="L206" s="194"/>
      <c r="M206" s="193"/>
      <c r="N206" s="194"/>
    </row>
    <row r="207" spans="7:14" ht="16.5" customHeight="1" x14ac:dyDescent="0.25">
      <c r="G207" s="193"/>
      <c r="H207" s="194"/>
      <c r="I207" s="193"/>
      <c r="J207" s="194"/>
      <c r="K207" s="193"/>
      <c r="L207" s="194"/>
      <c r="M207" s="193"/>
      <c r="N207" s="194"/>
    </row>
    <row r="208" spans="7:14" ht="16.5" customHeight="1" x14ac:dyDescent="0.25">
      <c r="G208" s="193"/>
      <c r="H208" s="194"/>
      <c r="I208" s="193"/>
      <c r="J208" s="194"/>
      <c r="K208" s="193"/>
      <c r="L208" s="194"/>
      <c r="M208" s="193"/>
      <c r="N208" s="194"/>
    </row>
    <row r="209" spans="1:15" ht="16.5" customHeight="1" thickBot="1" x14ac:dyDescent="0.3">
      <c r="A209" s="177"/>
      <c r="B209" s="178"/>
      <c r="C209" s="178"/>
      <c r="D209" s="178"/>
      <c r="E209" s="178"/>
      <c r="G209" s="195"/>
      <c r="H209" s="196"/>
      <c r="I209" s="195"/>
      <c r="J209" s="196"/>
      <c r="K209" s="195"/>
      <c r="L209" s="196"/>
      <c r="M209" s="195"/>
      <c r="N209" s="196"/>
    </row>
    <row r="210" spans="1:15" s="179" customFormat="1" ht="36" customHeight="1" thickBot="1" x14ac:dyDescent="0.3">
      <c r="C210" s="180"/>
      <c r="D210" s="180"/>
      <c r="E210" s="180"/>
      <c r="F210" s="271"/>
      <c r="G210" s="181" t="str">
        <f t="shared" ref="G210" si="42">IF(ISNUMBER(H210),"Feld:","")</f>
        <v/>
      </c>
      <c r="H210" s="179" t="str">
        <f>INDEX('Vorrunden-Einzelergebnisse'!C:C,B211)</f>
        <v/>
      </c>
      <c r="O210" s="271"/>
    </row>
    <row r="211" spans="1:15" s="185" customFormat="1" ht="27.4" customHeight="1" x14ac:dyDescent="0.25">
      <c r="A211" s="182" t="s">
        <v>55</v>
      </c>
      <c r="B211" s="183">
        <f t="shared" ref="B211" si="43">B173+1</f>
        <v>28</v>
      </c>
      <c r="C211" s="184">
        <f t="shared" ref="C211" si="44">IF(B211+1&lt;=B214,B211+1,"")</f>
        <v>29</v>
      </c>
      <c r="D211" s="184">
        <f t="shared" ref="D211" si="45">IF(C211+1&lt;=B214,C211+1,"")</f>
        <v>30</v>
      </c>
      <c r="E211" s="184">
        <f t="shared" ref="E211" si="46">IF(D211+1&lt;=B214,D211+1,"")</f>
        <v>31</v>
      </c>
      <c r="F211" s="272"/>
      <c r="G211" s="186" t="str">
        <f>IFERROR(INDEX('Vorrunden-Einzelergebnisse'!$H:$H,B211),"")</f>
        <v/>
      </c>
      <c r="H211" s="187" t="str">
        <f>IFERROR(INDEX('Vorrunden-Einzelergebnisse'!$I:$I,B211),"")</f>
        <v/>
      </c>
      <c r="I211" s="186" t="str">
        <f>IFERROR(INDEX('Vorrunden-Einzelergebnisse'!$H:$H,C211),"")</f>
        <v/>
      </c>
      <c r="J211" s="187" t="str">
        <f>IFERROR(INDEX('Vorrunden-Einzelergebnisse'!$I:$I,C211),"")</f>
        <v/>
      </c>
      <c r="K211" s="186" t="str">
        <f>IFERROR(INDEX('Vorrunden-Einzelergebnisse'!$H:$H,D211),"")</f>
        <v/>
      </c>
      <c r="L211" s="187" t="str">
        <f>IFERROR(INDEX('Vorrunden-Einzelergebnisse'!$I:$I,D211),"")</f>
        <v/>
      </c>
      <c r="M211" s="186" t="str">
        <f>IFERROR(INDEX('Vorrunden-Einzelergebnisse'!$H:$H,E211),"")</f>
        <v/>
      </c>
      <c r="N211" s="187" t="str">
        <f>IFERROR(INDEX('Vorrunden-Einzelergebnisse'!$I:$I,E211),"")</f>
        <v/>
      </c>
      <c r="O211" s="272"/>
    </row>
    <row r="212" spans="1:15" ht="64.5" customHeight="1" x14ac:dyDescent="0.25">
      <c r="A212" s="188"/>
      <c r="G212" s="189"/>
      <c r="H212" s="190"/>
      <c r="I212" s="191"/>
      <c r="J212" s="190"/>
      <c r="K212" s="191"/>
      <c r="L212" s="190"/>
      <c r="M212" s="191"/>
      <c r="N212" s="190"/>
    </row>
    <row r="213" spans="1:15" ht="16.5" customHeight="1" x14ac:dyDescent="0.25">
      <c r="A213" s="192" t="s">
        <v>56</v>
      </c>
      <c r="B213" s="175">
        <f>MATCH(H210,'Vorrunden-Einzelergebnisse'!C:C,1)</f>
        <v>128</v>
      </c>
      <c r="G213" s="193"/>
      <c r="H213" s="194"/>
      <c r="I213" s="193"/>
      <c r="J213" s="194"/>
      <c r="K213" s="193"/>
      <c r="L213" s="194"/>
      <c r="M213" s="193"/>
      <c r="N213" s="194"/>
    </row>
    <row r="214" spans="1:15" ht="16.5" customHeight="1" x14ac:dyDescent="0.25">
      <c r="A214" s="192" t="s">
        <v>57</v>
      </c>
      <c r="B214" s="175">
        <f t="shared" ref="B214" si="47">MIN(B211+3,B213)</f>
        <v>31</v>
      </c>
      <c r="G214" s="193"/>
      <c r="H214" s="194"/>
      <c r="I214" s="193"/>
      <c r="J214" s="194"/>
      <c r="K214" s="193"/>
      <c r="L214" s="194"/>
      <c r="M214" s="193"/>
      <c r="N214" s="194"/>
    </row>
    <row r="215" spans="1:15" ht="16.5" customHeight="1" x14ac:dyDescent="0.25">
      <c r="A215" s="192" t="s">
        <v>58</v>
      </c>
      <c r="G215" s="193"/>
      <c r="H215" s="194"/>
      <c r="I215" s="193"/>
      <c r="J215" s="194"/>
      <c r="K215" s="193"/>
      <c r="L215" s="194"/>
      <c r="M215" s="193"/>
      <c r="N215" s="194"/>
    </row>
    <row r="216" spans="1:15" ht="16.5" customHeight="1" x14ac:dyDescent="0.25">
      <c r="G216" s="193"/>
      <c r="H216" s="194"/>
      <c r="I216" s="193"/>
      <c r="J216" s="194"/>
      <c r="K216" s="193"/>
      <c r="L216" s="194"/>
      <c r="M216" s="193"/>
      <c r="N216" s="194"/>
    </row>
    <row r="217" spans="1:15" ht="16.5" customHeight="1" x14ac:dyDescent="0.25">
      <c r="G217" s="193"/>
      <c r="H217" s="194"/>
      <c r="I217" s="193"/>
      <c r="J217" s="194"/>
      <c r="K217" s="193"/>
      <c r="L217" s="194"/>
      <c r="M217" s="193"/>
      <c r="N217" s="194"/>
    </row>
    <row r="218" spans="1:15" ht="16.5" customHeight="1" x14ac:dyDescent="0.25">
      <c r="G218" s="193"/>
      <c r="H218" s="194"/>
      <c r="I218" s="193"/>
      <c r="J218" s="194"/>
      <c r="K218" s="193"/>
      <c r="L218" s="194"/>
      <c r="M218" s="193"/>
      <c r="N218" s="194"/>
    </row>
    <row r="219" spans="1:15" ht="16.5" customHeight="1" x14ac:dyDescent="0.25">
      <c r="G219" s="193"/>
      <c r="H219" s="194"/>
      <c r="I219" s="193"/>
      <c r="J219" s="194"/>
      <c r="K219" s="193"/>
      <c r="L219" s="194"/>
      <c r="M219" s="193"/>
      <c r="N219" s="194"/>
    </row>
    <row r="220" spans="1:15" ht="16.5" customHeight="1" x14ac:dyDescent="0.25">
      <c r="G220" s="193"/>
      <c r="H220" s="194"/>
      <c r="I220" s="193"/>
      <c r="J220" s="194"/>
      <c r="K220" s="193"/>
      <c r="L220" s="194"/>
      <c r="M220" s="193"/>
      <c r="N220" s="194"/>
    </row>
    <row r="221" spans="1:15" ht="16.5" customHeight="1" x14ac:dyDescent="0.25">
      <c r="G221" s="193"/>
      <c r="H221" s="194"/>
      <c r="I221" s="193"/>
      <c r="J221" s="194"/>
      <c r="K221" s="193"/>
      <c r="L221" s="194"/>
      <c r="M221" s="193"/>
      <c r="N221" s="194"/>
    </row>
    <row r="222" spans="1:15" ht="16.5" customHeight="1" x14ac:dyDescent="0.25">
      <c r="G222" s="193"/>
      <c r="H222" s="194"/>
      <c r="I222" s="193"/>
      <c r="J222" s="194"/>
      <c r="K222" s="193"/>
      <c r="L222" s="194"/>
      <c r="M222" s="193"/>
      <c r="N222" s="194"/>
    </row>
    <row r="223" spans="1:15" ht="16.5" customHeight="1" x14ac:dyDescent="0.25">
      <c r="G223" s="193"/>
      <c r="H223" s="194"/>
      <c r="I223" s="193"/>
      <c r="J223" s="194"/>
      <c r="K223" s="193"/>
      <c r="L223" s="194"/>
      <c r="M223" s="193"/>
      <c r="N223" s="194"/>
    </row>
    <row r="224" spans="1:15" ht="16.5" customHeight="1" x14ac:dyDescent="0.25">
      <c r="G224" s="193"/>
      <c r="H224" s="194"/>
      <c r="I224" s="193"/>
      <c r="J224" s="194"/>
      <c r="K224" s="193"/>
      <c r="L224" s="194"/>
      <c r="M224" s="193"/>
      <c r="N224" s="194"/>
    </row>
    <row r="225" spans="2:15" ht="16.5" customHeight="1" x14ac:dyDescent="0.25">
      <c r="G225" s="193"/>
      <c r="H225" s="194"/>
      <c r="I225" s="193"/>
      <c r="J225" s="194"/>
      <c r="K225" s="193"/>
      <c r="L225" s="194"/>
      <c r="M225" s="193"/>
      <c r="N225" s="194"/>
    </row>
    <row r="226" spans="2:15" ht="16.5" customHeight="1" x14ac:dyDescent="0.25">
      <c r="G226" s="193"/>
      <c r="H226" s="194"/>
      <c r="I226" s="193"/>
      <c r="J226" s="194"/>
      <c r="K226" s="193"/>
      <c r="L226" s="194"/>
      <c r="M226" s="193"/>
      <c r="N226" s="194"/>
    </row>
    <row r="227" spans="2:15" ht="16.5" customHeight="1" x14ac:dyDescent="0.25">
      <c r="G227" s="193"/>
      <c r="H227" s="194"/>
      <c r="I227" s="193"/>
      <c r="J227" s="194"/>
      <c r="K227" s="193"/>
      <c r="L227" s="194"/>
      <c r="M227" s="193"/>
      <c r="N227" s="194"/>
    </row>
    <row r="228" spans="2:15" ht="16.5" customHeight="1" x14ac:dyDescent="0.25">
      <c r="G228" s="193"/>
      <c r="H228" s="194"/>
      <c r="I228" s="193"/>
      <c r="J228" s="194"/>
      <c r="K228" s="193"/>
      <c r="L228" s="194"/>
      <c r="M228" s="193"/>
      <c r="N228" s="194"/>
    </row>
    <row r="229" spans="2:15" ht="16.5" customHeight="1" x14ac:dyDescent="0.25">
      <c r="G229" s="193"/>
      <c r="H229" s="194"/>
      <c r="I229" s="193"/>
      <c r="J229" s="194"/>
      <c r="K229" s="193"/>
      <c r="L229" s="194"/>
      <c r="M229" s="193"/>
      <c r="N229" s="194"/>
    </row>
    <row r="230" spans="2:15" ht="16.5" customHeight="1" thickBot="1" x14ac:dyDescent="0.3">
      <c r="G230" s="195"/>
      <c r="H230" s="196"/>
      <c r="I230" s="195"/>
      <c r="J230" s="196"/>
      <c r="K230" s="195"/>
      <c r="L230" s="196"/>
      <c r="M230" s="195"/>
      <c r="N230" s="196"/>
    </row>
    <row r="231" spans="2:15" s="185" customFormat="1" ht="27.4" customHeight="1" x14ac:dyDescent="0.25">
      <c r="B231" s="197"/>
      <c r="C231" s="197"/>
      <c r="D231" s="197"/>
      <c r="E231" s="197"/>
      <c r="F231" s="272"/>
      <c r="G231" s="186" t="str">
        <f t="shared" ref="G231" si="48">H211</f>
        <v/>
      </c>
      <c r="H231" s="187" t="str">
        <f t="shared" ref="H231" si="49">G211</f>
        <v/>
      </c>
      <c r="I231" s="186" t="str">
        <f t="shared" ref="I231" si="50">J211</f>
        <v/>
      </c>
      <c r="J231" s="187" t="str">
        <f t="shared" ref="J231" si="51">I211</f>
        <v/>
      </c>
      <c r="K231" s="186" t="str">
        <f t="shared" ref="K231" si="52">L211</f>
        <v/>
      </c>
      <c r="L231" s="187" t="str">
        <f t="shared" ref="L231" si="53">K211</f>
        <v/>
      </c>
      <c r="M231" s="186" t="str">
        <f t="shared" ref="M231" si="54">N211</f>
        <v/>
      </c>
      <c r="N231" s="187" t="str">
        <f t="shared" ref="N231" si="55">M211</f>
        <v/>
      </c>
      <c r="O231" s="272"/>
    </row>
    <row r="232" spans="2:15" ht="64.5" customHeight="1" x14ac:dyDescent="0.25">
      <c r="G232" s="191"/>
      <c r="H232" s="190"/>
      <c r="I232" s="191"/>
      <c r="J232" s="190"/>
      <c r="K232" s="191"/>
      <c r="L232" s="190"/>
      <c r="M232" s="191"/>
      <c r="N232" s="190"/>
    </row>
    <row r="233" spans="2:15" ht="16.5" customHeight="1" x14ac:dyDescent="0.25">
      <c r="G233" s="193"/>
      <c r="H233" s="194"/>
      <c r="I233" s="193"/>
      <c r="J233" s="194"/>
      <c r="K233" s="193"/>
      <c r="L233" s="194"/>
      <c r="M233" s="193"/>
      <c r="N233" s="194"/>
    </row>
    <row r="234" spans="2:15" ht="16.5" customHeight="1" x14ac:dyDescent="0.25">
      <c r="G234" s="193"/>
      <c r="H234" s="194"/>
      <c r="I234" s="193"/>
      <c r="J234" s="194"/>
      <c r="K234" s="193"/>
      <c r="L234" s="194"/>
      <c r="M234" s="193"/>
      <c r="N234" s="194"/>
    </row>
    <row r="235" spans="2:15" ht="33" customHeight="1" x14ac:dyDescent="0.25">
      <c r="G235" s="193"/>
      <c r="H235" s="194"/>
      <c r="I235" s="193"/>
      <c r="J235" s="194"/>
      <c r="K235" s="193"/>
      <c r="L235" s="194"/>
      <c r="M235" s="193"/>
      <c r="N235" s="194"/>
    </row>
    <row r="236" spans="2:15" ht="70.5" customHeight="1" x14ac:dyDescent="0.25">
      <c r="G236" s="193"/>
      <c r="H236" s="194"/>
      <c r="I236" s="193"/>
      <c r="J236" s="194"/>
      <c r="K236" s="193"/>
      <c r="L236" s="194"/>
      <c r="M236" s="193"/>
      <c r="N236" s="194"/>
    </row>
    <row r="237" spans="2:15" ht="16.5" customHeight="1" x14ac:dyDescent="0.25">
      <c r="G237" s="193"/>
      <c r="H237" s="194"/>
      <c r="I237" s="193"/>
      <c r="J237" s="194"/>
      <c r="K237" s="193"/>
      <c r="L237" s="194"/>
      <c r="M237" s="193"/>
      <c r="N237" s="194"/>
    </row>
    <row r="238" spans="2:15" ht="16.5" customHeight="1" x14ac:dyDescent="0.25">
      <c r="G238" s="193"/>
      <c r="H238" s="194"/>
      <c r="I238" s="193"/>
      <c r="J238" s="194"/>
      <c r="K238" s="193"/>
      <c r="L238" s="194"/>
      <c r="M238" s="193"/>
      <c r="N238" s="194"/>
    </row>
    <row r="239" spans="2:15" ht="16.5" customHeight="1" x14ac:dyDescent="0.25">
      <c r="G239" s="193"/>
      <c r="H239" s="194"/>
      <c r="I239" s="193"/>
      <c r="J239" s="194"/>
      <c r="K239" s="193"/>
      <c r="L239" s="194"/>
      <c r="M239" s="193"/>
      <c r="N239" s="194"/>
    </row>
    <row r="240" spans="2:15" ht="16.5" customHeight="1" x14ac:dyDescent="0.25">
      <c r="G240" s="193"/>
      <c r="H240" s="194"/>
      <c r="I240" s="193"/>
      <c r="J240" s="194"/>
      <c r="K240" s="193"/>
      <c r="L240" s="194"/>
      <c r="M240" s="193"/>
      <c r="N240" s="194"/>
    </row>
    <row r="241" spans="1:15" ht="16.5" customHeight="1" x14ac:dyDescent="0.25">
      <c r="G241" s="193"/>
      <c r="H241" s="194"/>
      <c r="I241" s="193"/>
      <c r="J241" s="194"/>
      <c r="K241" s="193"/>
      <c r="L241" s="194"/>
      <c r="M241" s="193"/>
      <c r="N241" s="194"/>
    </row>
    <row r="242" spans="1:15" ht="16.5" customHeight="1" x14ac:dyDescent="0.25">
      <c r="G242" s="193"/>
      <c r="H242" s="194"/>
      <c r="I242" s="193"/>
      <c r="J242" s="194"/>
      <c r="K242" s="193"/>
      <c r="L242" s="194"/>
      <c r="M242" s="193"/>
      <c r="N242" s="194"/>
    </row>
    <row r="243" spans="1:15" ht="16.5" customHeight="1" x14ac:dyDescent="0.25">
      <c r="G243" s="193"/>
      <c r="H243" s="194"/>
      <c r="I243" s="193"/>
      <c r="J243" s="194"/>
      <c r="K243" s="193"/>
      <c r="L243" s="194"/>
      <c r="M243" s="193"/>
      <c r="N243" s="194"/>
    </row>
    <row r="244" spans="1:15" ht="16.5" customHeight="1" x14ac:dyDescent="0.25">
      <c r="G244" s="193"/>
      <c r="H244" s="194"/>
      <c r="I244" s="193"/>
      <c r="J244" s="194"/>
      <c r="K244" s="193"/>
      <c r="L244" s="194"/>
      <c r="M244" s="193"/>
      <c r="N244" s="194"/>
    </row>
    <row r="245" spans="1:15" ht="16.5" customHeight="1" x14ac:dyDescent="0.25">
      <c r="G245" s="193"/>
      <c r="H245" s="194"/>
      <c r="I245" s="193"/>
      <c r="J245" s="194"/>
      <c r="K245" s="193"/>
      <c r="L245" s="194"/>
      <c r="M245" s="193"/>
      <c r="N245" s="194"/>
    </row>
    <row r="246" spans="1:15" ht="16.5" customHeight="1" x14ac:dyDescent="0.25">
      <c r="G246" s="193"/>
      <c r="H246" s="194"/>
      <c r="I246" s="193"/>
      <c r="J246" s="194"/>
      <c r="K246" s="193"/>
      <c r="L246" s="194"/>
      <c r="M246" s="193"/>
      <c r="N246" s="194"/>
    </row>
    <row r="247" spans="1:15" ht="16.5" customHeight="1" x14ac:dyDescent="0.25">
      <c r="G247" s="193"/>
      <c r="H247" s="194"/>
      <c r="I247" s="193"/>
      <c r="J247" s="194"/>
      <c r="K247" s="193"/>
      <c r="L247" s="194"/>
      <c r="M247" s="193"/>
      <c r="N247" s="194"/>
    </row>
    <row r="248" spans="1:15" ht="16.5" customHeight="1" x14ac:dyDescent="0.25">
      <c r="G248" s="193"/>
      <c r="H248" s="194"/>
      <c r="I248" s="193"/>
      <c r="J248" s="194"/>
      <c r="K248" s="193"/>
      <c r="L248" s="194"/>
      <c r="M248" s="193"/>
      <c r="N248" s="194"/>
    </row>
    <row r="249" spans="1:15" ht="16.5" customHeight="1" x14ac:dyDescent="0.25">
      <c r="G249" s="193"/>
      <c r="H249" s="194"/>
      <c r="I249" s="193"/>
      <c r="J249" s="194"/>
      <c r="K249" s="193"/>
      <c r="L249" s="194"/>
      <c r="M249" s="193"/>
      <c r="N249" s="194"/>
    </row>
    <row r="250" spans="1:15" ht="16.5" customHeight="1" thickBot="1" x14ac:dyDescent="0.3">
      <c r="A250" s="177"/>
      <c r="B250" s="178"/>
      <c r="C250" s="178"/>
      <c r="D250" s="178"/>
      <c r="E250" s="178"/>
      <c r="G250" s="195"/>
      <c r="H250" s="196"/>
      <c r="I250" s="195"/>
      <c r="J250" s="196"/>
      <c r="K250" s="195"/>
      <c r="L250" s="196"/>
      <c r="M250" s="195"/>
      <c r="N250" s="196"/>
    </row>
    <row r="251" spans="1:15" s="179" customFormat="1" ht="36" customHeight="1" thickBot="1" x14ac:dyDescent="0.3">
      <c r="C251" s="180"/>
      <c r="D251" s="180"/>
      <c r="E251" s="180"/>
      <c r="F251" s="271"/>
      <c r="G251" s="181" t="str">
        <f t="shared" ref="G251" si="56">IF(ISNUMBER(H251),"Feld:","")</f>
        <v/>
      </c>
      <c r="H251" s="179" t="str">
        <f>INDEX('Vorrunden-Einzelergebnisse'!C:C,B252)</f>
        <v/>
      </c>
      <c r="O251" s="271"/>
    </row>
    <row r="252" spans="1:15" s="185" customFormat="1" ht="27.4" customHeight="1" x14ac:dyDescent="0.25">
      <c r="A252" s="182" t="s">
        <v>55</v>
      </c>
      <c r="B252" s="183">
        <f t="shared" ref="B252" si="57">B214+1</f>
        <v>32</v>
      </c>
      <c r="C252" s="184">
        <f t="shared" ref="C252" si="58">IF(B252+1&lt;=B255,B252+1,"")</f>
        <v>33</v>
      </c>
      <c r="D252" s="184">
        <f t="shared" ref="D252" si="59">IF(C252+1&lt;=B255,C252+1,"")</f>
        <v>34</v>
      </c>
      <c r="E252" s="184">
        <f t="shared" ref="E252" si="60">IF(D252+1&lt;=B255,D252+1,"")</f>
        <v>35</v>
      </c>
      <c r="F252" s="272"/>
      <c r="G252" s="186" t="str">
        <f>IFERROR(INDEX('Vorrunden-Einzelergebnisse'!$H:$H,B252),"")</f>
        <v/>
      </c>
      <c r="H252" s="187" t="str">
        <f>IFERROR(INDEX('Vorrunden-Einzelergebnisse'!$I:$I,B252),"")</f>
        <v/>
      </c>
      <c r="I252" s="186" t="str">
        <f>IFERROR(INDEX('Vorrunden-Einzelergebnisse'!$H:$H,C252),"")</f>
        <v/>
      </c>
      <c r="J252" s="187" t="str">
        <f>IFERROR(INDEX('Vorrunden-Einzelergebnisse'!$I:$I,C252),"")</f>
        <v/>
      </c>
      <c r="K252" s="186" t="str">
        <f>IFERROR(INDEX('Vorrunden-Einzelergebnisse'!$H:$H,D252),"")</f>
        <v/>
      </c>
      <c r="L252" s="187" t="str">
        <f>IFERROR(INDEX('Vorrunden-Einzelergebnisse'!$I:$I,D252),"")</f>
        <v/>
      </c>
      <c r="M252" s="186" t="str">
        <f>IFERROR(INDEX('Vorrunden-Einzelergebnisse'!$H:$H,E252),"")</f>
        <v/>
      </c>
      <c r="N252" s="187" t="str">
        <f>IFERROR(INDEX('Vorrunden-Einzelergebnisse'!$I:$I,E252),"")</f>
        <v/>
      </c>
      <c r="O252" s="272"/>
    </row>
    <row r="253" spans="1:15" ht="64.5" customHeight="1" x14ac:dyDescent="0.25">
      <c r="A253" s="188"/>
      <c r="G253" s="189"/>
      <c r="H253" s="190"/>
      <c r="I253" s="191"/>
      <c r="J253" s="190"/>
      <c r="K253" s="191"/>
      <c r="L253" s="190"/>
      <c r="M253" s="191"/>
      <c r="N253" s="190"/>
    </row>
    <row r="254" spans="1:15" ht="16.5" customHeight="1" x14ac:dyDescent="0.25">
      <c r="A254" s="192" t="s">
        <v>56</v>
      </c>
      <c r="B254" s="175">
        <f>MATCH(H251,'Vorrunden-Einzelergebnisse'!C:C,1)</f>
        <v>128</v>
      </c>
      <c r="G254" s="193"/>
      <c r="H254" s="194"/>
      <c r="I254" s="193"/>
      <c r="J254" s="194"/>
      <c r="K254" s="193"/>
      <c r="L254" s="194"/>
      <c r="M254" s="193"/>
      <c r="N254" s="194"/>
    </row>
    <row r="255" spans="1:15" ht="16.5" customHeight="1" x14ac:dyDescent="0.25">
      <c r="A255" s="192" t="s">
        <v>57</v>
      </c>
      <c r="B255" s="175">
        <f t="shared" ref="B255" si="61">MIN(B252+3,B254)</f>
        <v>35</v>
      </c>
      <c r="G255" s="193"/>
      <c r="H255" s="194"/>
      <c r="I255" s="193"/>
      <c r="J255" s="194"/>
      <c r="K255" s="193"/>
      <c r="L255" s="194"/>
      <c r="M255" s="193"/>
      <c r="N255" s="194"/>
    </row>
    <row r="256" spans="1:15" ht="16.5" customHeight="1" x14ac:dyDescent="0.25">
      <c r="A256" s="192" t="s">
        <v>58</v>
      </c>
      <c r="G256" s="193"/>
      <c r="H256" s="194"/>
      <c r="I256" s="193"/>
      <c r="J256" s="194"/>
      <c r="K256" s="193"/>
      <c r="L256" s="194"/>
      <c r="M256" s="193"/>
      <c r="N256" s="194"/>
    </row>
    <row r="257" spans="2:15" ht="16.5" customHeight="1" x14ac:dyDescent="0.25">
      <c r="G257" s="193"/>
      <c r="H257" s="194"/>
      <c r="I257" s="193"/>
      <c r="J257" s="194"/>
      <c r="K257" s="193"/>
      <c r="L257" s="194"/>
      <c r="M257" s="193"/>
      <c r="N257" s="194"/>
    </row>
    <row r="258" spans="2:15" ht="16.5" customHeight="1" x14ac:dyDescent="0.25">
      <c r="G258" s="193"/>
      <c r="H258" s="194"/>
      <c r="I258" s="193"/>
      <c r="J258" s="194"/>
      <c r="K258" s="193"/>
      <c r="L258" s="194"/>
      <c r="M258" s="193"/>
      <c r="N258" s="194"/>
    </row>
    <row r="259" spans="2:15" ht="16.5" customHeight="1" x14ac:dyDescent="0.25">
      <c r="G259" s="193"/>
      <c r="H259" s="194"/>
      <c r="I259" s="193"/>
      <c r="J259" s="194"/>
      <c r="K259" s="193"/>
      <c r="L259" s="194"/>
      <c r="M259" s="193"/>
      <c r="N259" s="194"/>
    </row>
    <row r="260" spans="2:15" ht="16.5" customHeight="1" x14ac:dyDescent="0.25">
      <c r="G260" s="193"/>
      <c r="H260" s="194"/>
      <c r="I260" s="193"/>
      <c r="J260" s="194"/>
      <c r="K260" s="193"/>
      <c r="L260" s="194"/>
      <c r="M260" s="193"/>
      <c r="N260" s="194"/>
    </row>
    <row r="261" spans="2:15" ht="16.5" customHeight="1" x14ac:dyDescent="0.25">
      <c r="G261" s="193"/>
      <c r="H261" s="194"/>
      <c r="I261" s="193"/>
      <c r="J261" s="194"/>
      <c r="K261" s="193"/>
      <c r="L261" s="194"/>
      <c r="M261" s="193"/>
      <c r="N261" s="194"/>
    </row>
    <row r="262" spans="2:15" ht="16.5" customHeight="1" x14ac:dyDescent="0.25">
      <c r="G262" s="193"/>
      <c r="H262" s="194"/>
      <c r="I262" s="193"/>
      <c r="J262" s="194"/>
      <c r="K262" s="193"/>
      <c r="L262" s="194"/>
      <c r="M262" s="193"/>
      <c r="N262" s="194"/>
    </row>
    <row r="263" spans="2:15" ht="16.5" customHeight="1" x14ac:dyDescent="0.25">
      <c r="G263" s="193"/>
      <c r="H263" s="194"/>
      <c r="I263" s="193"/>
      <c r="J263" s="194"/>
      <c r="K263" s="193"/>
      <c r="L263" s="194"/>
      <c r="M263" s="193"/>
      <c r="N263" s="194"/>
    </row>
    <row r="264" spans="2:15" ht="16.5" customHeight="1" x14ac:dyDescent="0.25">
      <c r="G264" s="193"/>
      <c r="H264" s="194"/>
      <c r="I264" s="193"/>
      <c r="J264" s="194"/>
      <c r="K264" s="193"/>
      <c r="L264" s="194"/>
      <c r="M264" s="193"/>
      <c r="N264" s="194"/>
    </row>
    <row r="265" spans="2:15" ht="16.5" customHeight="1" x14ac:dyDescent="0.25">
      <c r="G265" s="193"/>
      <c r="H265" s="194"/>
      <c r="I265" s="193"/>
      <c r="J265" s="194"/>
      <c r="K265" s="193"/>
      <c r="L265" s="194"/>
      <c r="M265" s="193"/>
      <c r="N265" s="194"/>
    </row>
    <row r="266" spans="2:15" ht="16.5" customHeight="1" x14ac:dyDescent="0.25">
      <c r="G266" s="193"/>
      <c r="H266" s="194"/>
      <c r="I266" s="193"/>
      <c r="J266" s="194"/>
      <c r="K266" s="193"/>
      <c r="L266" s="194"/>
      <c r="M266" s="193"/>
      <c r="N266" s="194"/>
    </row>
    <row r="267" spans="2:15" ht="16.5" customHeight="1" x14ac:dyDescent="0.25">
      <c r="G267" s="193"/>
      <c r="H267" s="194"/>
      <c r="I267" s="193"/>
      <c r="J267" s="194"/>
      <c r="K267" s="193"/>
      <c r="L267" s="194"/>
      <c r="M267" s="193"/>
      <c r="N267" s="194"/>
    </row>
    <row r="268" spans="2:15" ht="16.5" customHeight="1" x14ac:dyDescent="0.25">
      <c r="G268" s="193"/>
      <c r="H268" s="194"/>
      <c r="I268" s="193"/>
      <c r="J268" s="194"/>
      <c r="K268" s="193"/>
      <c r="L268" s="194"/>
      <c r="M268" s="193"/>
      <c r="N268" s="194"/>
    </row>
    <row r="269" spans="2:15" ht="16.5" customHeight="1" x14ac:dyDescent="0.25">
      <c r="G269" s="193"/>
      <c r="H269" s="194"/>
      <c r="I269" s="193"/>
      <c r="J269" s="194"/>
      <c r="K269" s="193"/>
      <c r="L269" s="194"/>
      <c r="M269" s="193"/>
      <c r="N269" s="194"/>
    </row>
    <row r="270" spans="2:15" ht="16.5" customHeight="1" x14ac:dyDescent="0.25">
      <c r="G270" s="193"/>
      <c r="H270" s="194"/>
      <c r="I270" s="193"/>
      <c r="J270" s="194"/>
      <c r="K270" s="193"/>
      <c r="L270" s="194"/>
      <c r="M270" s="193"/>
      <c r="N270" s="194"/>
    </row>
    <row r="271" spans="2:15" ht="16.5" customHeight="1" thickBot="1" x14ac:dyDescent="0.3">
      <c r="G271" s="195"/>
      <c r="H271" s="196"/>
      <c r="I271" s="195"/>
      <c r="J271" s="196"/>
      <c r="K271" s="195"/>
      <c r="L271" s="196"/>
      <c r="M271" s="195"/>
      <c r="N271" s="196"/>
    </row>
    <row r="272" spans="2:15" s="185" customFormat="1" ht="27.4" customHeight="1" x14ac:dyDescent="0.25">
      <c r="B272" s="197"/>
      <c r="C272" s="197"/>
      <c r="D272" s="197"/>
      <c r="E272" s="197"/>
      <c r="F272" s="272"/>
      <c r="G272" s="186" t="str">
        <f t="shared" ref="G272" si="62">H252</f>
        <v/>
      </c>
      <c r="H272" s="187" t="str">
        <f t="shared" ref="H272" si="63">G252</f>
        <v/>
      </c>
      <c r="I272" s="186" t="str">
        <f t="shared" ref="I272" si="64">J252</f>
        <v/>
      </c>
      <c r="J272" s="187" t="str">
        <f t="shared" ref="J272" si="65">I252</f>
        <v/>
      </c>
      <c r="K272" s="186" t="str">
        <f t="shared" ref="K272" si="66">L252</f>
        <v/>
      </c>
      <c r="L272" s="187" t="str">
        <f t="shared" ref="L272" si="67">K252</f>
        <v/>
      </c>
      <c r="M272" s="186" t="str">
        <f t="shared" ref="M272" si="68">N252</f>
        <v/>
      </c>
      <c r="N272" s="187" t="str">
        <f t="shared" ref="N272" si="69">M252</f>
        <v/>
      </c>
      <c r="O272" s="272"/>
    </row>
    <row r="273" spans="7:14" ht="33" customHeight="1" x14ac:dyDescent="0.25">
      <c r="G273" s="191"/>
      <c r="H273" s="190"/>
      <c r="I273" s="191"/>
      <c r="J273" s="190"/>
      <c r="K273" s="191"/>
      <c r="L273" s="190"/>
      <c r="M273" s="191"/>
      <c r="N273" s="190"/>
    </row>
    <row r="274" spans="7:14" ht="70.5" customHeight="1" x14ac:dyDescent="0.25">
      <c r="G274" s="193"/>
      <c r="H274" s="194"/>
      <c r="I274" s="193"/>
      <c r="J274" s="194"/>
      <c r="K274" s="193"/>
      <c r="L274" s="194"/>
      <c r="M274" s="193"/>
      <c r="N274" s="194"/>
    </row>
    <row r="275" spans="7:14" ht="16.5" customHeight="1" x14ac:dyDescent="0.25">
      <c r="G275" s="193"/>
      <c r="H275" s="194"/>
      <c r="I275" s="193"/>
      <c r="J275" s="194"/>
      <c r="K275" s="193"/>
      <c r="L275" s="194"/>
      <c r="M275" s="193"/>
      <c r="N275" s="194"/>
    </row>
    <row r="276" spans="7:14" ht="16.5" customHeight="1" x14ac:dyDescent="0.25">
      <c r="G276" s="193"/>
      <c r="H276" s="194"/>
      <c r="I276" s="193"/>
      <c r="J276" s="194"/>
      <c r="K276" s="193"/>
      <c r="L276" s="194"/>
      <c r="M276" s="193"/>
      <c r="N276" s="194"/>
    </row>
    <row r="277" spans="7:14" ht="16.5" customHeight="1" x14ac:dyDescent="0.25">
      <c r="G277" s="193"/>
      <c r="H277" s="194"/>
      <c r="I277" s="193"/>
      <c r="J277" s="194"/>
      <c r="K277" s="193"/>
      <c r="L277" s="194"/>
      <c r="M277" s="193"/>
      <c r="N277" s="194"/>
    </row>
    <row r="278" spans="7:14" ht="16.5" customHeight="1" x14ac:dyDescent="0.25">
      <c r="G278" s="193"/>
      <c r="H278" s="194"/>
      <c r="I278" s="193"/>
      <c r="J278" s="194"/>
      <c r="K278" s="193"/>
      <c r="L278" s="194"/>
      <c r="M278" s="193"/>
      <c r="N278" s="194"/>
    </row>
    <row r="279" spans="7:14" ht="16.5" customHeight="1" x14ac:dyDescent="0.25">
      <c r="G279" s="193"/>
      <c r="H279" s="194"/>
      <c r="I279" s="193"/>
      <c r="J279" s="194"/>
      <c r="K279" s="193"/>
      <c r="L279" s="194"/>
      <c r="M279" s="193"/>
      <c r="N279" s="194"/>
    </row>
    <row r="280" spans="7:14" ht="16.5" customHeight="1" x14ac:dyDescent="0.25">
      <c r="G280" s="193"/>
      <c r="H280" s="194"/>
      <c r="I280" s="193"/>
      <c r="J280" s="194"/>
      <c r="K280" s="193"/>
      <c r="L280" s="194"/>
      <c r="M280" s="193"/>
      <c r="N280" s="194"/>
    </row>
    <row r="281" spans="7:14" ht="16.5" customHeight="1" x14ac:dyDescent="0.25">
      <c r="G281" s="193"/>
      <c r="H281" s="194"/>
      <c r="I281" s="193"/>
      <c r="J281" s="194"/>
      <c r="K281" s="193"/>
      <c r="L281" s="194"/>
      <c r="M281" s="193"/>
      <c r="N281" s="194"/>
    </row>
    <row r="282" spans="7:14" ht="16.5" customHeight="1" x14ac:dyDescent="0.25">
      <c r="G282" s="193"/>
      <c r="H282" s="194"/>
      <c r="I282" s="193"/>
      <c r="J282" s="194"/>
      <c r="K282" s="193"/>
      <c r="L282" s="194"/>
      <c r="M282" s="193"/>
      <c r="N282" s="194"/>
    </row>
    <row r="283" spans="7:14" ht="16.5" customHeight="1" x14ac:dyDescent="0.25">
      <c r="G283" s="193"/>
      <c r="H283" s="194"/>
      <c r="I283" s="193"/>
      <c r="J283" s="194"/>
      <c r="K283" s="193"/>
      <c r="L283" s="194"/>
      <c r="M283" s="193"/>
      <c r="N283" s="194"/>
    </row>
    <row r="284" spans="7:14" ht="16.5" customHeight="1" x14ac:dyDescent="0.25">
      <c r="G284" s="193"/>
      <c r="H284" s="194"/>
      <c r="I284" s="193"/>
      <c r="J284" s="194"/>
      <c r="K284" s="193"/>
      <c r="L284" s="194"/>
      <c r="M284" s="193"/>
      <c r="N284" s="194"/>
    </row>
    <row r="285" spans="7:14" ht="16.5" customHeight="1" x14ac:dyDescent="0.25">
      <c r="G285" s="193"/>
      <c r="H285" s="194"/>
      <c r="I285" s="193"/>
      <c r="J285" s="194"/>
      <c r="K285" s="193"/>
      <c r="L285" s="194"/>
      <c r="M285" s="193"/>
      <c r="N285" s="194"/>
    </row>
    <row r="286" spans="7:14" ht="16.5" customHeight="1" x14ac:dyDescent="0.25">
      <c r="G286" s="193"/>
      <c r="H286" s="194"/>
      <c r="I286" s="193"/>
      <c r="J286" s="194"/>
      <c r="K286" s="193"/>
      <c r="L286" s="194"/>
      <c r="M286" s="193"/>
      <c r="N286" s="194"/>
    </row>
    <row r="287" spans="7:14" ht="16.5" customHeight="1" x14ac:dyDescent="0.25">
      <c r="G287" s="193"/>
      <c r="H287" s="194"/>
      <c r="I287" s="193"/>
      <c r="J287" s="194"/>
      <c r="K287" s="193"/>
      <c r="L287" s="194"/>
      <c r="M287" s="193"/>
      <c r="N287" s="194"/>
    </row>
    <row r="288" spans="7:14" ht="16.5" customHeight="1" x14ac:dyDescent="0.25">
      <c r="G288" s="193"/>
      <c r="H288" s="194"/>
      <c r="I288" s="193"/>
      <c r="J288" s="194"/>
      <c r="K288" s="193"/>
      <c r="L288" s="194"/>
      <c r="M288" s="193"/>
      <c r="N288" s="194"/>
    </row>
    <row r="289" spans="1:15" ht="16.5" customHeight="1" x14ac:dyDescent="0.25">
      <c r="G289" s="193"/>
      <c r="H289" s="194"/>
      <c r="I289" s="193"/>
      <c r="J289" s="194"/>
      <c r="K289" s="193"/>
      <c r="L289" s="194"/>
      <c r="M289" s="193"/>
      <c r="N289" s="194"/>
    </row>
    <row r="290" spans="1:15" ht="16.5" customHeight="1" x14ac:dyDescent="0.25">
      <c r="G290" s="193"/>
      <c r="H290" s="194"/>
      <c r="I290" s="193"/>
      <c r="J290" s="194"/>
      <c r="K290" s="193"/>
      <c r="L290" s="194"/>
      <c r="M290" s="193"/>
      <c r="N290" s="194"/>
    </row>
    <row r="291" spans="1:15" ht="16.5" customHeight="1" thickBot="1" x14ac:dyDescent="0.3">
      <c r="A291" s="177"/>
      <c r="B291" s="178"/>
      <c r="C291" s="178"/>
      <c r="D291" s="178"/>
      <c r="E291" s="178"/>
      <c r="G291" s="195"/>
      <c r="H291" s="196"/>
      <c r="I291" s="195"/>
      <c r="J291" s="196"/>
      <c r="K291" s="195"/>
      <c r="L291" s="196"/>
      <c r="M291" s="195"/>
      <c r="N291" s="196"/>
    </row>
    <row r="292" spans="1:15" s="179" customFormat="1" ht="36" customHeight="1" thickBot="1" x14ac:dyDescent="0.3">
      <c r="C292" s="180"/>
      <c r="D292" s="180"/>
      <c r="E292" s="180"/>
      <c r="F292" s="271"/>
      <c r="G292" s="181" t="str">
        <f t="shared" ref="G292" si="70">IF(ISNUMBER(H292),"Feld:","")</f>
        <v/>
      </c>
      <c r="H292" s="179" t="str">
        <f>INDEX('Vorrunden-Einzelergebnisse'!C:C,B293)</f>
        <v/>
      </c>
      <c r="O292" s="271"/>
    </row>
    <row r="293" spans="1:15" s="185" customFormat="1" ht="27.4" customHeight="1" x14ac:dyDescent="0.25">
      <c r="A293" s="182" t="s">
        <v>55</v>
      </c>
      <c r="B293" s="183">
        <f t="shared" ref="B293" si="71">B255+1</f>
        <v>36</v>
      </c>
      <c r="C293" s="184">
        <f t="shared" ref="C293" si="72">IF(B293+1&lt;=B296,B293+1,"")</f>
        <v>37</v>
      </c>
      <c r="D293" s="184">
        <f t="shared" ref="D293" si="73">IF(C293+1&lt;=B296,C293+1,"")</f>
        <v>38</v>
      </c>
      <c r="E293" s="184">
        <f t="shared" ref="E293" si="74">IF(D293+1&lt;=B296,D293+1,"")</f>
        <v>39</v>
      </c>
      <c r="F293" s="272"/>
      <c r="G293" s="186" t="str">
        <f>IFERROR(INDEX('Vorrunden-Einzelergebnisse'!$H:$H,B293),"")</f>
        <v/>
      </c>
      <c r="H293" s="187" t="str">
        <f>IFERROR(INDEX('Vorrunden-Einzelergebnisse'!$I:$I,B293),"")</f>
        <v/>
      </c>
      <c r="I293" s="186" t="str">
        <f>IFERROR(INDEX('Vorrunden-Einzelergebnisse'!$H:$H,C293),"")</f>
        <v/>
      </c>
      <c r="J293" s="187" t="str">
        <f>IFERROR(INDEX('Vorrunden-Einzelergebnisse'!$I:$I,C293),"")</f>
        <v/>
      </c>
      <c r="K293" s="186" t="str">
        <f>IFERROR(INDEX('Vorrunden-Einzelergebnisse'!$H:$H,D293),"")</f>
        <v/>
      </c>
      <c r="L293" s="187" t="str">
        <f>IFERROR(INDEX('Vorrunden-Einzelergebnisse'!$I:$I,D293),"")</f>
        <v/>
      </c>
      <c r="M293" s="186" t="str">
        <f>IFERROR(INDEX('Vorrunden-Einzelergebnisse'!$H:$H,E293),"")</f>
        <v/>
      </c>
      <c r="N293" s="187" t="str">
        <f>IFERROR(INDEX('Vorrunden-Einzelergebnisse'!$I:$I,E293),"")</f>
        <v/>
      </c>
      <c r="O293" s="272"/>
    </row>
    <row r="294" spans="1:15" ht="64.5" customHeight="1" x14ac:dyDescent="0.25">
      <c r="A294" s="188"/>
      <c r="G294" s="189"/>
      <c r="H294" s="190"/>
      <c r="I294" s="191"/>
      <c r="J294" s="190"/>
      <c r="K294" s="191"/>
      <c r="L294" s="190"/>
      <c r="M294" s="191"/>
      <c r="N294" s="190"/>
    </row>
    <row r="295" spans="1:15" ht="16.5" customHeight="1" x14ac:dyDescent="0.25">
      <c r="A295" s="192" t="s">
        <v>56</v>
      </c>
      <c r="B295" s="175">
        <f>MATCH(H292,'Vorrunden-Einzelergebnisse'!C:C,1)</f>
        <v>128</v>
      </c>
      <c r="G295" s="193"/>
      <c r="H295" s="194"/>
      <c r="I295" s="193"/>
      <c r="J295" s="194"/>
      <c r="K295" s="193"/>
      <c r="L295" s="194"/>
      <c r="M295" s="193"/>
      <c r="N295" s="194"/>
    </row>
    <row r="296" spans="1:15" ht="16.5" customHeight="1" x14ac:dyDescent="0.25">
      <c r="A296" s="192" t="s">
        <v>57</v>
      </c>
      <c r="B296" s="175">
        <f t="shared" ref="B296" si="75">MIN(B293+3,B295)</f>
        <v>39</v>
      </c>
      <c r="G296" s="193"/>
      <c r="H296" s="194"/>
      <c r="I296" s="193"/>
      <c r="J296" s="194"/>
      <c r="K296" s="193"/>
      <c r="L296" s="194"/>
      <c r="M296" s="193"/>
      <c r="N296" s="194"/>
    </row>
    <row r="297" spans="1:15" ht="16.5" customHeight="1" x14ac:dyDescent="0.25">
      <c r="A297" s="192" t="s">
        <v>58</v>
      </c>
      <c r="G297" s="193"/>
      <c r="H297" s="194"/>
      <c r="I297" s="193"/>
      <c r="J297" s="194"/>
      <c r="K297" s="193"/>
      <c r="L297" s="194"/>
      <c r="M297" s="193"/>
      <c r="N297" s="194"/>
    </row>
    <row r="298" spans="1:15" ht="16.5" customHeight="1" x14ac:dyDescent="0.25">
      <c r="G298" s="193"/>
      <c r="H298" s="194"/>
      <c r="I298" s="193"/>
      <c r="J298" s="194"/>
      <c r="K298" s="193"/>
      <c r="L298" s="194"/>
      <c r="M298" s="193"/>
      <c r="N298" s="194"/>
    </row>
    <row r="299" spans="1:15" ht="16.5" customHeight="1" x14ac:dyDescent="0.25">
      <c r="G299" s="193"/>
      <c r="H299" s="194"/>
      <c r="I299" s="193"/>
      <c r="J299" s="194"/>
      <c r="K299" s="193"/>
      <c r="L299" s="194"/>
      <c r="M299" s="193"/>
      <c r="N299" s="194"/>
    </row>
    <row r="300" spans="1:15" ht="16.5" customHeight="1" x14ac:dyDescent="0.25">
      <c r="G300" s="193"/>
      <c r="H300" s="194"/>
      <c r="I300" s="193"/>
      <c r="J300" s="194"/>
      <c r="K300" s="193"/>
      <c r="L300" s="194"/>
      <c r="M300" s="193"/>
      <c r="N300" s="194"/>
    </row>
    <row r="301" spans="1:15" ht="16.5" customHeight="1" x14ac:dyDescent="0.25">
      <c r="G301" s="193"/>
      <c r="H301" s="194"/>
      <c r="I301" s="193"/>
      <c r="J301" s="194"/>
      <c r="K301" s="193"/>
      <c r="L301" s="194"/>
      <c r="M301" s="193"/>
      <c r="N301" s="194"/>
    </row>
    <row r="302" spans="1:15" ht="16.5" customHeight="1" x14ac:dyDescent="0.25">
      <c r="G302" s="193"/>
      <c r="H302" s="194"/>
      <c r="I302" s="193"/>
      <c r="J302" s="194"/>
      <c r="K302" s="193"/>
      <c r="L302" s="194"/>
      <c r="M302" s="193"/>
      <c r="N302" s="194"/>
    </row>
    <row r="303" spans="1:15" ht="16.5" customHeight="1" x14ac:dyDescent="0.25">
      <c r="G303" s="193"/>
      <c r="H303" s="194"/>
      <c r="I303" s="193"/>
      <c r="J303" s="194"/>
      <c r="K303" s="193"/>
      <c r="L303" s="194"/>
      <c r="M303" s="193"/>
      <c r="N303" s="194"/>
    </row>
    <row r="304" spans="1:15" ht="16.5" customHeight="1" x14ac:dyDescent="0.25">
      <c r="G304" s="193"/>
      <c r="H304" s="194"/>
      <c r="I304" s="193"/>
      <c r="J304" s="194"/>
      <c r="K304" s="193"/>
      <c r="L304" s="194"/>
      <c r="M304" s="193"/>
      <c r="N304" s="194"/>
    </row>
    <row r="305" spans="2:15" ht="16.5" customHeight="1" x14ac:dyDescent="0.25">
      <c r="G305" s="193"/>
      <c r="H305" s="194"/>
      <c r="I305" s="193"/>
      <c r="J305" s="194"/>
      <c r="K305" s="193"/>
      <c r="L305" s="194"/>
      <c r="M305" s="193"/>
      <c r="N305" s="194"/>
    </row>
    <row r="306" spans="2:15" ht="16.5" customHeight="1" x14ac:dyDescent="0.25">
      <c r="G306" s="193"/>
      <c r="H306" s="194"/>
      <c r="I306" s="193"/>
      <c r="J306" s="194"/>
      <c r="K306" s="193"/>
      <c r="L306" s="194"/>
      <c r="M306" s="193"/>
      <c r="N306" s="194"/>
    </row>
    <row r="307" spans="2:15" ht="16.5" customHeight="1" x14ac:dyDescent="0.25">
      <c r="G307" s="193"/>
      <c r="H307" s="194"/>
      <c r="I307" s="193"/>
      <c r="J307" s="194"/>
      <c r="K307" s="193"/>
      <c r="L307" s="194"/>
      <c r="M307" s="193"/>
      <c r="N307" s="194"/>
    </row>
    <row r="308" spans="2:15" ht="16.5" customHeight="1" x14ac:dyDescent="0.25">
      <c r="G308" s="193"/>
      <c r="H308" s="194"/>
      <c r="I308" s="193"/>
      <c r="J308" s="194"/>
      <c r="K308" s="193"/>
      <c r="L308" s="194"/>
      <c r="M308" s="193"/>
      <c r="N308" s="194"/>
    </row>
    <row r="309" spans="2:15" ht="16.5" customHeight="1" x14ac:dyDescent="0.25">
      <c r="G309" s="193"/>
      <c r="H309" s="194"/>
      <c r="I309" s="193"/>
      <c r="J309" s="194"/>
      <c r="K309" s="193"/>
      <c r="L309" s="194"/>
      <c r="M309" s="193"/>
      <c r="N309" s="194"/>
    </row>
    <row r="310" spans="2:15" ht="16.5" customHeight="1" x14ac:dyDescent="0.25">
      <c r="G310" s="193"/>
      <c r="H310" s="194"/>
      <c r="I310" s="193"/>
      <c r="J310" s="194"/>
      <c r="K310" s="193"/>
      <c r="L310" s="194"/>
      <c r="M310" s="193"/>
      <c r="N310" s="194"/>
    </row>
    <row r="311" spans="2:15" ht="33" customHeight="1" x14ac:dyDescent="0.25">
      <c r="G311" s="193"/>
      <c r="H311" s="194"/>
      <c r="I311" s="193"/>
      <c r="J311" s="194"/>
      <c r="K311" s="193"/>
      <c r="L311" s="194"/>
      <c r="M311" s="193"/>
      <c r="N311" s="194"/>
    </row>
    <row r="312" spans="2:15" ht="70.5" customHeight="1" thickBot="1" x14ac:dyDescent="0.3">
      <c r="G312" s="195"/>
      <c r="H312" s="196"/>
      <c r="I312" s="195"/>
      <c r="J312" s="196"/>
      <c r="K312" s="195"/>
      <c r="L312" s="196"/>
      <c r="M312" s="195"/>
      <c r="N312" s="196"/>
    </row>
    <row r="313" spans="2:15" s="185" customFormat="1" ht="27.4" customHeight="1" x14ac:dyDescent="0.25">
      <c r="B313" s="197"/>
      <c r="C313" s="197"/>
      <c r="D313" s="197"/>
      <c r="E313" s="197"/>
      <c r="F313" s="272"/>
      <c r="G313" s="186" t="str">
        <f t="shared" ref="G313" si="76">H293</f>
        <v/>
      </c>
      <c r="H313" s="187" t="str">
        <f t="shared" ref="H313" si="77">G293</f>
        <v/>
      </c>
      <c r="I313" s="186" t="str">
        <f t="shared" ref="I313" si="78">J293</f>
        <v/>
      </c>
      <c r="J313" s="187" t="str">
        <f t="shared" ref="J313" si="79">I293</f>
        <v/>
      </c>
      <c r="K313" s="186" t="str">
        <f t="shared" ref="K313" si="80">L293</f>
        <v/>
      </c>
      <c r="L313" s="187" t="str">
        <f t="shared" ref="L313" si="81">K293</f>
        <v/>
      </c>
      <c r="M313" s="186" t="str">
        <f t="shared" ref="M313" si="82">N293</f>
        <v/>
      </c>
      <c r="N313" s="187" t="str">
        <f t="shared" ref="N313" si="83">M293</f>
        <v/>
      </c>
      <c r="O313" s="272"/>
    </row>
    <row r="314" spans="2:15" ht="64.5" customHeight="1" x14ac:dyDescent="0.25">
      <c r="G314" s="191"/>
      <c r="H314" s="190"/>
      <c r="I314" s="191"/>
      <c r="J314" s="190"/>
      <c r="K314" s="191"/>
      <c r="L314" s="190"/>
      <c r="M314" s="191"/>
      <c r="N314" s="190"/>
    </row>
    <row r="315" spans="2:15" ht="16.5" customHeight="1" x14ac:dyDescent="0.25">
      <c r="G315" s="193"/>
      <c r="H315" s="194"/>
      <c r="I315" s="193"/>
      <c r="J315" s="194"/>
      <c r="K315" s="193"/>
      <c r="L315" s="194"/>
      <c r="M315" s="193"/>
      <c r="N315" s="194"/>
    </row>
    <row r="316" spans="2:15" ht="16.5" customHeight="1" x14ac:dyDescent="0.25">
      <c r="G316" s="193"/>
      <c r="H316" s="194"/>
      <c r="I316" s="193"/>
      <c r="J316" s="194"/>
      <c r="K316" s="193"/>
      <c r="L316" s="194"/>
      <c r="M316" s="193"/>
      <c r="N316" s="194"/>
    </row>
    <row r="317" spans="2:15" ht="16.5" customHeight="1" x14ac:dyDescent="0.25">
      <c r="G317" s="193"/>
      <c r="H317" s="194"/>
      <c r="I317" s="193"/>
      <c r="J317" s="194"/>
      <c r="K317" s="193"/>
      <c r="L317" s="194"/>
      <c r="M317" s="193"/>
      <c r="N317" s="194"/>
    </row>
    <row r="318" spans="2:15" ht="16.5" customHeight="1" x14ac:dyDescent="0.25">
      <c r="G318" s="193"/>
      <c r="H318" s="194"/>
      <c r="I318" s="193"/>
      <c r="J318" s="194"/>
      <c r="K318" s="193"/>
      <c r="L318" s="194"/>
      <c r="M318" s="193"/>
      <c r="N318" s="194"/>
    </row>
    <row r="319" spans="2:15" ht="16.5" customHeight="1" x14ac:dyDescent="0.25">
      <c r="G319" s="193"/>
      <c r="H319" s="194"/>
      <c r="I319" s="193"/>
      <c r="J319" s="194"/>
      <c r="K319" s="193"/>
      <c r="L319" s="194"/>
      <c r="M319" s="193"/>
      <c r="N319" s="194"/>
    </row>
    <row r="320" spans="2:15" ht="16.5" customHeight="1" x14ac:dyDescent="0.25">
      <c r="G320" s="193"/>
      <c r="H320" s="194"/>
      <c r="I320" s="193"/>
      <c r="J320" s="194"/>
      <c r="K320" s="193"/>
      <c r="L320" s="194"/>
      <c r="M320" s="193"/>
      <c r="N320" s="194"/>
    </row>
    <row r="321" spans="1:15" ht="16.5" customHeight="1" x14ac:dyDescent="0.25">
      <c r="G321" s="193"/>
      <c r="H321" s="194"/>
      <c r="I321" s="193"/>
      <c r="J321" s="194"/>
      <c r="K321" s="193"/>
      <c r="L321" s="194"/>
      <c r="M321" s="193"/>
      <c r="N321" s="194"/>
    </row>
    <row r="322" spans="1:15" ht="16.5" customHeight="1" x14ac:dyDescent="0.25">
      <c r="G322" s="193"/>
      <c r="H322" s="194"/>
      <c r="I322" s="193"/>
      <c r="J322" s="194"/>
      <c r="K322" s="193"/>
      <c r="L322" s="194"/>
      <c r="M322" s="193"/>
      <c r="N322" s="194"/>
    </row>
    <row r="323" spans="1:15" ht="16.5" customHeight="1" x14ac:dyDescent="0.25">
      <c r="G323" s="193"/>
      <c r="H323" s="194"/>
      <c r="I323" s="193"/>
      <c r="J323" s="194"/>
      <c r="K323" s="193"/>
      <c r="L323" s="194"/>
      <c r="M323" s="193"/>
      <c r="N323" s="194"/>
    </row>
    <row r="324" spans="1:15" ht="16.5" customHeight="1" x14ac:dyDescent="0.25">
      <c r="G324" s="193"/>
      <c r="H324" s="194"/>
      <c r="I324" s="193"/>
      <c r="J324" s="194"/>
      <c r="K324" s="193"/>
      <c r="L324" s="194"/>
      <c r="M324" s="193"/>
      <c r="N324" s="194"/>
    </row>
    <row r="325" spans="1:15" ht="16.5" customHeight="1" x14ac:dyDescent="0.25">
      <c r="G325" s="193"/>
      <c r="H325" s="194"/>
      <c r="I325" s="193"/>
      <c r="J325" s="194"/>
      <c r="K325" s="193"/>
      <c r="L325" s="194"/>
      <c r="M325" s="193"/>
      <c r="N325" s="194"/>
    </row>
    <row r="326" spans="1:15" ht="16.5" customHeight="1" x14ac:dyDescent="0.25">
      <c r="G326" s="193"/>
      <c r="H326" s="194"/>
      <c r="I326" s="193"/>
      <c r="J326" s="194"/>
      <c r="K326" s="193"/>
      <c r="L326" s="194"/>
      <c r="M326" s="193"/>
      <c r="N326" s="194"/>
    </row>
    <row r="327" spans="1:15" ht="16.5" customHeight="1" x14ac:dyDescent="0.25">
      <c r="G327" s="193"/>
      <c r="H327" s="194"/>
      <c r="I327" s="193"/>
      <c r="J327" s="194"/>
      <c r="K327" s="193"/>
      <c r="L327" s="194"/>
      <c r="M327" s="193"/>
      <c r="N327" s="194"/>
    </row>
    <row r="328" spans="1:15" ht="16.5" customHeight="1" x14ac:dyDescent="0.25">
      <c r="G328" s="193"/>
      <c r="H328" s="194"/>
      <c r="I328" s="193"/>
      <c r="J328" s="194"/>
      <c r="K328" s="193"/>
      <c r="L328" s="194"/>
      <c r="M328" s="193"/>
      <c r="N328" s="194"/>
    </row>
    <row r="329" spans="1:15" ht="16.5" customHeight="1" x14ac:dyDescent="0.25">
      <c r="G329" s="193"/>
      <c r="H329" s="194"/>
      <c r="I329" s="193"/>
      <c r="J329" s="194"/>
      <c r="K329" s="193"/>
      <c r="L329" s="194"/>
      <c r="M329" s="193"/>
      <c r="N329" s="194"/>
    </row>
    <row r="330" spans="1:15" ht="16.5" customHeight="1" x14ac:dyDescent="0.25">
      <c r="G330" s="193"/>
      <c r="H330" s="194"/>
      <c r="I330" s="193"/>
      <c r="J330" s="194"/>
      <c r="K330" s="193"/>
      <c r="L330" s="194"/>
      <c r="M330" s="193"/>
      <c r="N330" s="194"/>
    </row>
    <row r="331" spans="1:15" ht="16.5" customHeight="1" x14ac:dyDescent="0.25">
      <c r="G331" s="193"/>
      <c r="H331" s="194"/>
      <c r="I331" s="193"/>
      <c r="J331" s="194"/>
      <c r="K331" s="193"/>
      <c r="L331" s="194"/>
      <c r="M331" s="193"/>
      <c r="N331" s="194"/>
    </row>
    <row r="332" spans="1:15" ht="16.5" customHeight="1" thickBot="1" x14ac:dyDescent="0.3">
      <c r="A332" s="177"/>
      <c r="B332" s="178"/>
      <c r="C332" s="178"/>
      <c r="D332" s="178"/>
      <c r="E332" s="178"/>
      <c r="G332" s="195"/>
      <c r="H332" s="196"/>
      <c r="I332" s="195"/>
      <c r="J332" s="196"/>
      <c r="K332" s="195"/>
      <c r="L332" s="196"/>
      <c r="M332" s="195"/>
      <c r="N332" s="196"/>
    </row>
    <row r="333" spans="1:15" s="179" customFormat="1" ht="36" customHeight="1" thickBot="1" x14ac:dyDescent="0.3">
      <c r="C333" s="180"/>
      <c r="D333" s="180"/>
      <c r="E333" s="180"/>
      <c r="F333" s="271"/>
      <c r="G333" s="181" t="str">
        <f t="shared" ref="G333" si="84">IF(ISNUMBER(H333),"Feld:","")</f>
        <v/>
      </c>
      <c r="H333" s="179" t="str">
        <f>INDEX('Vorrunden-Einzelergebnisse'!C:C,B334)</f>
        <v/>
      </c>
      <c r="O333" s="271"/>
    </row>
    <row r="334" spans="1:15" s="185" customFormat="1" ht="27.4" customHeight="1" x14ac:dyDescent="0.25">
      <c r="A334" s="182" t="s">
        <v>55</v>
      </c>
      <c r="B334" s="183">
        <f t="shared" ref="B334" si="85">B296+1</f>
        <v>40</v>
      </c>
      <c r="C334" s="184">
        <f t="shared" ref="C334" si="86">IF(B334+1&lt;=B337,B334+1,"")</f>
        <v>41</v>
      </c>
      <c r="D334" s="184">
        <f t="shared" ref="D334" si="87">IF(C334+1&lt;=B337,C334+1,"")</f>
        <v>42</v>
      </c>
      <c r="E334" s="184">
        <f t="shared" ref="E334" si="88">IF(D334+1&lt;=B337,D334+1,"")</f>
        <v>43</v>
      </c>
      <c r="F334" s="272"/>
      <c r="G334" s="186" t="str">
        <f>IFERROR(INDEX('Vorrunden-Einzelergebnisse'!$H:$H,B334),"")</f>
        <v/>
      </c>
      <c r="H334" s="187" t="str">
        <f>IFERROR(INDEX('Vorrunden-Einzelergebnisse'!$I:$I,B334),"")</f>
        <v/>
      </c>
      <c r="I334" s="186" t="str">
        <f>IFERROR(INDEX('Vorrunden-Einzelergebnisse'!$H:$H,C334),"")</f>
        <v/>
      </c>
      <c r="J334" s="187" t="str">
        <f>IFERROR(INDEX('Vorrunden-Einzelergebnisse'!$I:$I,C334),"")</f>
        <v/>
      </c>
      <c r="K334" s="186" t="str">
        <f>IFERROR(INDEX('Vorrunden-Einzelergebnisse'!$H:$H,D334),"")</f>
        <v/>
      </c>
      <c r="L334" s="187" t="str">
        <f>IFERROR(INDEX('Vorrunden-Einzelergebnisse'!$I:$I,D334),"")</f>
        <v/>
      </c>
      <c r="M334" s="186" t="str">
        <f>IFERROR(INDEX('Vorrunden-Einzelergebnisse'!$H:$H,E334),"")</f>
        <v/>
      </c>
      <c r="N334" s="187" t="str">
        <f>IFERROR(INDEX('Vorrunden-Einzelergebnisse'!$I:$I,E334),"")</f>
        <v/>
      </c>
      <c r="O334" s="272"/>
    </row>
    <row r="335" spans="1:15" ht="64.5" customHeight="1" x14ac:dyDescent="0.25">
      <c r="A335" s="188"/>
      <c r="G335" s="189"/>
      <c r="H335" s="190"/>
      <c r="I335" s="191"/>
      <c r="J335" s="190"/>
      <c r="K335" s="191"/>
      <c r="L335" s="190"/>
      <c r="M335" s="191"/>
      <c r="N335" s="190"/>
    </row>
    <row r="336" spans="1:15" ht="16.5" customHeight="1" x14ac:dyDescent="0.25">
      <c r="A336" s="192" t="s">
        <v>56</v>
      </c>
      <c r="B336" s="175">
        <f>MATCH(H333,'Vorrunden-Einzelergebnisse'!C:C,1)</f>
        <v>128</v>
      </c>
      <c r="G336" s="193"/>
      <c r="H336" s="194"/>
      <c r="I336" s="193"/>
      <c r="J336" s="194"/>
      <c r="K336" s="193"/>
      <c r="L336" s="194"/>
      <c r="M336" s="193"/>
      <c r="N336" s="194"/>
    </row>
    <row r="337" spans="1:14" ht="16.5" customHeight="1" x14ac:dyDescent="0.25">
      <c r="A337" s="192" t="s">
        <v>57</v>
      </c>
      <c r="B337" s="175">
        <f t="shared" ref="B337" si="89">MIN(B334+3,B336)</f>
        <v>43</v>
      </c>
      <c r="G337" s="193"/>
      <c r="H337" s="194"/>
      <c r="I337" s="193"/>
      <c r="J337" s="194"/>
      <c r="K337" s="193"/>
      <c r="L337" s="194"/>
      <c r="M337" s="193"/>
      <c r="N337" s="194"/>
    </row>
    <row r="338" spans="1:14" ht="16.5" customHeight="1" x14ac:dyDescent="0.25">
      <c r="A338" s="192" t="s">
        <v>58</v>
      </c>
      <c r="G338" s="193"/>
      <c r="H338" s="194"/>
      <c r="I338" s="193"/>
      <c r="J338" s="194"/>
      <c r="K338" s="193"/>
      <c r="L338" s="194"/>
      <c r="M338" s="193"/>
      <c r="N338" s="194"/>
    </row>
    <row r="339" spans="1:14" ht="16.5" customHeight="1" x14ac:dyDescent="0.25">
      <c r="G339" s="193"/>
      <c r="H339" s="194"/>
      <c r="I339" s="193"/>
      <c r="J339" s="194"/>
      <c r="K339" s="193"/>
      <c r="L339" s="194"/>
      <c r="M339" s="193"/>
      <c r="N339" s="194"/>
    </row>
    <row r="340" spans="1:14" ht="16.5" customHeight="1" x14ac:dyDescent="0.25">
      <c r="G340" s="193"/>
      <c r="H340" s="194"/>
      <c r="I340" s="193"/>
      <c r="J340" s="194"/>
      <c r="K340" s="193"/>
      <c r="L340" s="194"/>
      <c r="M340" s="193"/>
      <c r="N340" s="194"/>
    </row>
    <row r="341" spans="1:14" ht="16.5" customHeight="1" x14ac:dyDescent="0.25">
      <c r="G341" s="193"/>
      <c r="H341" s="194"/>
      <c r="I341" s="193"/>
      <c r="J341" s="194"/>
      <c r="K341" s="193"/>
      <c r="L341" s="194"/>
      <c r="M341" s="193"/>
      <c r="N341" s="194"/>
    </row>
    <row r="342" spans="1:14" ht="16.5" customHeight="1" x14ac:dyDescent="0.25">
      <c r="G342" s="193"/>
      <c r="H342" s="194"/>
      <c r="I342" s="193"/>
      <c r="J342" s="194"/>
      <c r="K342" s="193"/>
      <c r="L342" s="194"/>
      <c r="M342" s="193"/>
      <c r="N342" s="194"/>
    </row>
    <row r="343" spans="1:14" ht="16.5" customHeight="1" x14ac:dyDescent="0.25">
      <c r="G343" s="193"/>
      <c r="H343" s="194"/>
      <c r="I343" s="193"/>
      <c r="J343" s="194"/>
      <c r="K343" s="193"/>
      <c r="L343" s="194"/>
      <c r="M343" s="193"/>
      <c r="N343" s="194"/>
    </row>
    <row r="344" spans="1:14" ht="16.5" customHeight="1" x14ac:dyDescent="0.25">
      <c r="G344" s="193"/>
      <c r="H344" s="194"/>
      <c r="I344" s="193"/>
      <c r="J344" s="194"/>
      <c r="K344" s="193"/>
      <c r="L344" s="194"/>
      <c r="M344" s="193"/>
      <c r="N344" s="194"/>
    </row>
    <row r="345" spans="1:14" ht="16.5" customHeight="1" x14ac:dyDescent="0.25">
      <c r="G345" s="193"/>
      <c r="H345" s="194"/>
      <c r="I345" s="193"/>
      <c r="J345" s="194"/>
      <c r="K345" s="193"/>
      <c r="L345" s="194"/>
      <c r="M345" s="193"/>
      <c r="N345" s="194"/>
    </row>
    <row r="346" spans="1:14" ht="16.5" customHeight="1" x14ac:dyDescent="0.25">
      <c r="G346" s="193"/>
      <c r="H346" s="194"/>
      <c r="I346" s="193"/>
      <c r="J346" s="194"/>
      <c r="K346" s="193"/>
      <c r="L346" s="194"/>
      <c r="M346" s="193"/>
      <c r="N346" s="194"/>
    </row>
    <row r="347" spans="1:14" ht="16.5" customHeight="1" x14ac:dyDescent="0.25">
      <c r="G347" s="193"/>
      <c r="H347" s="194"/>
      <c r="I347" s="193"/>
      <c r="J347" s="194"/>
      <c r="K347" s="193"/>
      <c r="L347" s="194"/>
      <c r="M347" s="193"/>
      <c r="N347" s="194"/>
    </row>
    <row r="348" spans="1:14" ht="16.5" customHeight="1" x14ac:dyDescent="0.25">
      <c r="G348" s="193"/>
      <c r="H348" s="194"/>
      <c r="I348" s="193"/>
      <c r="J348" s="194"/>
      <c r="K348" s="193"/>
      <c r="L348" s="194"/>
      <c r="M348" s="193"/>
      <c r="N348" s="194"/>
    </row>
    <row r="349" spans="1:14" ht="33" customHeight="1" x14ac:dyDescent="0.25">
      <c r="G349" s="193"/>
      <c r="H349" s="194"/>
      <c r="I349" s="193"/>
      <c r="J349" s="194"/>
      <c r="K349" s="193"/>
      <c r="L349" s="194"/>
      <c r="M349" s="193"/>
      <c r="N349" s="194"/>
    </row>
    <row r="350" spans="1:14" ht="70.5" customHeight="1" x14ac:dyDescent="0.25">
      <c r="G350" s="193"/>
      <c r="H350" s="194"/>
      <c r="I350" s="193"/>
      <c r="J350" s="194"/>
      <c r="K350" s="193"/>
      <c r="L350" s="194"/>
      <c r="M350" s="193"/>
      <c r="N350" s="194"/>
    </row>
    <row r="351" spans="1:14" ht="16.5" customHeight="1" x14ac:dyDescent="0.25">
      <c r="G351" s="193"/>
      <c r="H351" s="194"/>
      <c r="I351" s="193"/>
      <c r="J351" s="194"/>
      <c r="K351" s="193"/>
      <c r="L351" s="194"/>
      <c r="M351" s="193"/>
      <c r="N351" s="194"/>
    </row>
    <row r="352" spans="1:14" ht="16.5" customHeight="1" x14ac:dyDescent="0.25">
      <c r="G352" s="193"/>
      <c r="H352" s="194"/>
      <c r="I352" s="193"/>
      <c r="J352" s="194"/>
      <c r="K352" s="193"/>
      <c r="L352" s="194"/>
      <c r="M352" s="193"/>
      <c r="N352" s="194"/>
    </row>
    <row r="353" spans="2:15" ht="16.5" customHeight="1" thickBot="1" x14ac:dyDescent="0.3">
      <c r="G353" s="195"/>
      <c r="H353" s="196"/>
      <c r="I353" s="195"/>
      <c r="J353" s="196"/>
      <c r="K353" s="195"/>
      <c r="L353" s="196"/>
      <c r="M353" s="195"/>
      <c r="N353" s="196"/>
    </row>
    <row r="354" spans="2:15" s="185" customFormat="1" ht="27.4" customHeight="1" x14ac:dyDescent="0.25">
      <c r="B354" s="197"/>
      <c r="C354" s="197"/>
      <c r="D354" s="197"/>
      <c r="E354" s="197"/>
      <c r="F354" s="272"/>
      <c r="G354" s="186" t="str">
        <f t="shared" ref="G354" si="90">H334</f>
        <v/>
      </c>
      <c r="H354" s="187" t="str">
        <f t="shared" ref="H354" si="91">G334</f>
        <v/>
      </c>
      <c r="I354" s="186" t="str">
        <f t="shared" ref="I354" si="92">J334</f>
        <v/>
      </c>
      <c r="J354" s="187" t="str">
        <f t="shared" ref="J354" si="93">I334</f>
        <v/>
      </c>
      <c r="K354" s="186" t="str">
        <f t="shared" ref="K354" si="94">L334</f>
        <v/>
      </c>
      <c r="L354" s="187" t="str">
        <f t="shared" ref="L354" si="95">K334</f>
        <v/>
      </c>
      <c r="M354" s="186" t="str">
        <f t="shared" ref="M354" si="96">N334</f>
        <v/>
      </c>
      <c r="N354" s="187" t="str">
        <f t="shared" ref="N354" si="97">M334</f>
        <v/>
      </c>
      <c r="O354" s="272"/>
    </row>
    <row r="355" spans="2:15" ht="64.5" customHeight="1" x14ac:dyDescent="0.25">
      <c r="G355" s="191"/>
      <c r="H355" s="190"/>
      <c r="I355" s="191"/>
      <c r="J355" s="190"/>
      <c r="K355" s="191"/>
      <c r="L355" s="190"/>
      <c r="M355" s="191"/>
      <c r="N355" s="190"/>
    </row>
    <row r="356" spans="2:15" ht="16.5" customHeight="1" x14ac:dyDescent="0.25">
      <c r="G356" s="193"/>
      <c r="H356" s="194"/>
      <c r="I356" s="193"/>
      <c r="J356" s="194"/>
      <c r="K356" s="193"/>
      <c r="L356" s="194"/>
      <c r="M356" s="193"/>
      <c r="N356" s="194"/>
    </row>
    <row r="357" spans="2:15" ht="16.5" customHeight="1" x14ac:dyDescent="0.25">
      <c r="G357" s="193"/>
      <c r="H357" s="194"/>
      <c r="I357" s="193"/>
      <c r="J357" s="194"/>
      <c r="K357" s="193"/>
      <c r="L357" s="194"/>
      <c r="M357" s="193"/>
      <c r="N357" s="194"/>
    </row>
    <row r="358" spans="2:15" ht="16.5" customHeight="1" x14ac:dyDescent="0.25">
      <c r="G358" s="193"/>
      <c r="H358" s="194"/>
      <c r="I358" s="193"/>
      <c r="J358" s="194"/>
      <c r="K358" s="193"/>
      <c r="L358" s="194"/>
      <c r="M358" s="193"/>
      <c r="N358" s="194"/>
    </row>
    <row r="359" spans="2:15" ht="16.5" customHeight="1" x14ac:dyDescent="0.25">
      <c r="G359" s="193"/>
      <c r="H359" s="194"/>
      <c r="I359" s="193"/>
      <c r="J359" s="194"/>
      <c r="K359" s="193"/>
      <c r="L359" s="194"/>
      <c r="M359" s="193"/>
      <c r="N359" s="194"/>
    </row>
    <row r="360" spans="2:15" ht="16.5" customHeight="1" x14ac:dyDescent="0.25">
      <c r="G360" s="193"/>
      <c r="H360" s="194"/>
      <c r="I360" s="193"/>
      <c r="J360" s="194"/>
      <c r="K360" s="193"/>
      <c r="L360" s="194"/>
      <c r="M360" s="193"/>
      <c r="N360" s="194"/>
    </row>
    <row r="361" spans="2:15" ht="16.5" customHeight="1" x14ac:dyDescent="0.25">
      <c r="G361" s="193"/>
      <c r="H361" s="194"/>
      <c r="I361" s="193"/>
      <c r="J361" s="194"/>
      <c r="K361" s="193"/>
      <c r="L361" s="194"/>
      <c r="M361" s="193"/>
      <c r="N361" s="194"/>
    </row>
    <row r="362" spans="2:15" ht="16.5" customHeight="1" x14ac:dyDescent="0.25">
      <c r="G362" s="193"/>
      <c r="H362" s="194"/>
      <c r="I362" s="193"/>
      <c r="J362" s="194"/>
      <c r="K362" s="193"/>
      <c r="L362" s="194"/>
      <c r="M362" s="193"/>
      <c r="N362" s="194"/>
    </row>
    <row r="363" spans="2:15" ht="16.5" customHeight="1" x14ac:dyDescent="0.25">
      <c r="G363" s="193"/>
      <c r="H363" s="194"/>
      <c r="I363" s="193"/>
      <c r="J363" s="194"/>
      <c r="K363" s="193"/>
      <c r="L363" s="194"/>
      <c r="M363" s="193"/>
      <c r="N363" s="194"/>
    </row>
    <row r="364" spans="2:15" ht="16.5" customHeight="1" x14ac:dyDescent="0.25">
      <c r="G364" s="193"/>
      <c r="H364" s="194"/>
      <c r="I364" s="193"/>
      <c r="J364" s="194"/>
      <c r="K364" s="193"/>
      <c r="L364" s="194"/>
      <c r="M364" s="193"/>
      <c r="N364" s="194"/>
    </row>
    <row r="365" spans="2:15" ht="16.5" customHeight="1" x14ac:dyDescent="0.25">
      <c r="G365" s="193"/>
      <c r="H365" s="194"/>
      <c r="I365" s="193"/>
      <c r="J365" s="194"/>
      <c r="K365" s="193"/>
      <c r="L365" s="194"/>
      <c r="M365" s="193"/>
      <c r="N365" s="194"/>
    </row>
    <row r="366" spans="2:15" ht="16.5" customHeight="1" x14ac:dyDescent="0.25">
      <c r="G366" s="193"/>
      <c r="H366" s="194"/>
      <c r="I366" s="193"/>
      <c r="J366" s="194"/>
      <c r="K366" s="193"/>
      <c r="L366" s="194"/>
      <c r="M366" s="193"/>
      <c r="N366" s="194"/>
    </row>
    <row r="367" spans="2:15" ht="16.5" customHeight="1" x14ac:dyDescent="0.25">
      <c r="G367" s="193"/>
      <c r="H367" s="194"/>
      <c r="I367" s="193"/>
      <c r="J367" s="194"/>
      <c r="K367" s="193"/>
      <c r="L367" s="194"/>
      <c r="M367" s="193"/>
      <c r="N367" s="194"/>
    </row>
    <row r="368" spans="2:15" ht="16.5" customHeight="1" x14ac:dyDescent="0.25">
      <c r="G368" s="193"/>
      <c r="H368" s="194"/>
      <c r="I368" s="193"/>
      <c r="J368" s="194"/>
      <c r="K368" s="193"/>
      <c r="L368" s="194"/>
      <c r="M368" s="193"/>
      <c r="N368" s="194"/>
    </row>
    <row r="369" spans="1:15" ht="16.5" customHeight="1" x14ac:dyDescent="0.25">
      <c r="G369" s="193"/>
      <c r="H369" s="194"/>
      <c r="I369" s="193"/>
      <c r="J369" s="194"/>
      <c r="K369" s="193"/>
      <c r="L369" s="194"/>
      <c r="M369" s="193"/>
      <c r="N369" s="194"/>
    </row>
    <row r="370" spans="1:15" ht="16.5" customHeight="1" x14ac:dyDescent="0.25">
      <c r="G370" s="193"/>
      <c r="H370" s="194"/>
      <c r="I370" s="193"/>
      <c r="J370" s="194"/>
      <c r="K370" s="193"/>
      <c r="L370" s="194"/>
      <c r="M370" s="193"/>
      <c r="N370" s="194"/>
    </row>
    <row r="371" spans="1:15" ht="16.5" customHeight="1" x14ac:dyDescent="0.25">
      <c r="G371" s="193"/>
      <c r="H371" s="194"/>
      <c r="I371" s="193"/>
      <c r="J371" s="194"/>
      <c r="K371" s="193"/>
      <c r="L371" s="194"/>
      <c r="M371" s="193"/>
      <c r="N371" s="194"/>
    </row>
    <row r="372" spans="1:15" ht="16.5" customHeight="1" x14ac:dyDescent="0.25">
      <c r="G372" s="193"/>
      <c r="H372" s="194"/>
      <c r="I372" s="193"/>
      <c r="J372" s="194"/>
      <c r="K372" s="193"/>
      <c r="L372" s="194"/>
      <c r="M372" s="193"/>
      <c r="N372" s="194"/>
    </row>
    <row r="373" spans="1:15" ht="16.5" customHeight="1" thickBot="1" x14ac:dyDescent="0.3">
      <c r="A373" s="177"/>
      <c r="B373" s="178"/>
      <c r="C373" s="178"/>
      <c r="D373" s="178"/>
      <c r="E373" s="178"/>
      <c r="G373" s="195"/>
      <c r="H373" s="196"/>
      <c r="I373" s="195"/>
      <c r="J373" s="196"/>
      <c r="K373" s="195"/>
      <c r="L373" s="196"/>
      <c r="M373" s="195"/>
      <c r="N373" s="196"/>
    </row>
    <row r="374" spans="1:15" s="179" customFormat="1" ht="36" customHeight="1" thickBot="1" x14ac:dyDescent="0.3">
      <c r="C374" s="180"/>
      <c r="D374" s="180"/>
      <c r="E374" s="180"/>
      <c r="F374" s="271"/>
      <c r="G374" s="181" t="str">
        <f t="shared" ref="G374" si="98">IF(ISNUMBER(H374),"Feld:","")</f>
        <v/>
      </c>
      <c r="H374" s="179" t="str">
        <f>INDEX('Vorrunden-Einzelergebnisse'!C:C,B375)</f>
        <v/>
      </c>
      <c r="O374" s="271"/>
    </row>
    <row r="375" spans="1:15" s="185" customFormat="1" ht="27.4" customHeight="1" x14ac:dyDescent="0.25">
      <c r="A375" s="182" t="s">
        <v>55</v>
      </c>
      <c r="B375" s="183">
        <f t="shared" ref="B375" si="99">B337+1</f>
        <v>44</v>
      </c>
      <c r="C375" s="184">
        <f t="shared" ref="C375" si="100">IF(B375+1&lt;=B378,B375+1,"")</f>
        <v>45</v>
      </c>
      <c r="D375" s="184">
        <f t="shared" ref="D375" si="101">IF(C375+1&lt;=B378,C375+1,"")</f>
        <v>46</v>
      </c>
      <c r="E375" s="184">
        <f t="shared" ref="E375" si="102">IF(D375+1&lt;=B378,D375+1,"")</f>
        <v>47</v>
      </c>
      <c r="F375" s="272"/>
      <c r="G375" s="186" t="str">
        <f>IFERROR(INDEX('Vorrunden-Einzelergebnisse'!$H:$H,B375),"")</f>
        <v/>
      </c>
      <c r="H375" s="187" t="str">
        <f>IFERROR(INDEX('Vorrunden-Einzelergebnisse'!$I:$I,B375),"")</f>
        <v/>
      </c>
      <c r="I375" s="186" t="str">
        <f>IFERROR(INDEX('Vorrunden-Einzelergebnisse'!$H:$H,C375),"")</f>
        <v/>
      </c>
      <c r="J375" s="187" t="str">
        <f>IFERROR(INDEX('Vorrunden-Einzelergebnisse'!$I:$I,C375),"")</f>
        <v/>
      </c>
      <c r="K375" s="186" t="str">
        <f>IFERROR(INDEX('Vorrunden-Einzelergebnisse'!$H:$H,D375),"")</f>
        <v/>
      </c>
      <c r="L375" s="187" t="str">
        <f>IFERROR(INDEX('Vorrunden-Einzelergebnisse'!$I:$I,D375),"")</f>
        <v/>
      </c>
      <c r="M375" s="186" t="str">
        <f>IFERROR(INDEX('Vorrunden-Einzelergebnisse'!$H:$H,E375),"")</f>
        <v/>
      </c>
      <c r="N375" s="187" t="str">
        <f>IFERROR(INDEX('Vorrunden-Einzelergebnisse'!$I:$I,E375),"")</f>
        <v/>
      </c>
      <c r="O375" s="272"/>
    </row>
    <row r="376" spans="1:15" ht="64.5" customHeight="1" x14ac:dyDescent="0.25">
      <c r="A376" s="188"/>
      <c r="G376" s="189"/>
      <c r="H376" s="190"/>
      <c r="I376" s="191"/>
      <c r="J376" s="190"/>
      <c r="K376" s="191"/>
      <c r="L376" s="190"/>
      <c r="M376" s="191"/>
      <c r="N376" s="190"/>
    </row>
    <row r="377" spans="1:15" ht="16.5" customHeight="1" x14ac:dyDescent="0.25">
      <c r="A377" s="192" t="s">
        <v>56</v>
      </c>
      <c r="B377" s="175">
        <f>MATCH(H374,'Vorrunden-Einzelergebnisse'!C:C,1)</f>
        <v>128</v>
      </c>
      <c r="G377" s="193"/>
      <c r="H377" s="194"/>
      <c r="I377" s="193"/>
      <c r="J377" s="194"/>
      <c r="K377" s="193"/>
      <c r="L377" s="194"/>
      <c r="M377" s="193"/>
      <c r="N377" s="194"/>
    </row>
    <row r="378" spans="1:15" ht="16.5" customHeight="1" x14ac:dyDescent="0.25">
      <c r="A378" s="192" t="s">
        <v>57</v>
      </c>
      <c r="B378" s="175">
        <f t="shared" ref="B378" si="103">MIN(B375+3,B377)</f>
        <v>47</v>
      </c>
      <c r="G378" s="193"/>
      <c r="H378" s="194"/>
      <c r="I378" s="193"/>
      <c r="J378" s="194"/>
      <c r="K378" s="193"/>
      <c r="L378" s="194"/>
      <c r="M378" s="193"/>
      <c r="N378" s="194"/>
    </row>
    <row r="379" spans="1:15" ht="16.5" customHeight="1" x14ac:dyDescent="0.25">
      <c r="A379" s="192" t="s">
        <v>58</v>
      </c>
      <c r="G379" s="193"/>
      <c r="H379" s="194"/>
      <c r="I379" s="193"/>
      <c r="J379" s="194"/>
      <c r="K379" s="193"/>
      <c r="L379" s="194"/>
      <c r="M379" s="193"/>
      <c r="N379" s="194"/>
    </row>
    <row r="380" spans="1:15" ht="16.5" customHeight="1" x14ac:dyDescent="0.25">
      <c r="G380" s="193"/>
      <c r="H380" s="194"/>
      <c r="I380" s="193"/>
      <c r="J380" s="194"/>
      <c r="K380" s="193"/>
      <c r="L380" s="194"/>
      <c r="M380" s="193"/>
      <c r="N380" s="194"/>
    </row>
    <row r="381" spans="1:15" ht="16.5" customHeight="1" x14ac:dyDescent="0.25">
      <c r="G381" s="193"/>
      <c r="H381" s="194"/>
      <c r="I381" s="193"/>
      <c r="J381" s="194"/>
      <c r="K381" s="193"/>
      <c r="L381" s="194"/>
      <c r="M381" s="193"/>
      <c r="N381" s="194"/>
    </row>
    <row r="382" spans="1:15" ht="16.5" customHeight="1" x14ac:dyDescent="0.25">
      <c r="G382" s="193"/>
      <c r="H382" s="194"/>
      <c r="I382" s="193"/>
      <c r="J382" s="194"/>
      <c r="K382" s="193"/>
      <c r="L382" s="194"/>
      <c r="M382" s="193"/>
      <c r="N382" s="194"/>
    </row>
    <row r="383" spans="1:15" ht="16.5" customHeight="1" x14ac:dyDescent="0.25">
      <c r="G383" s="193"/>
      <c r="H383" s="194"/>
      <c r="I383" s="193"/>
      <c r="J383" s="194"/>
      <c r="K383" s="193"/>
      <c r="L383" s="194"/>
      <c r="M383" s="193"/>
      <c r="N383" s="194"/>
    </row>
    <row r="384" spans="1:15" ht="16.5" customHeight="1" x14ac:dyDescent="0.25">
      <c r="G384" s="193"/>
      <c r="H384" s="194"/>
      <c r="I384" s="193"/>
      <c r="J384" s="194"/>
      <c r="K384" s="193"/>
      <c r="L384" s="194"/>
      <c r="M384" s="193"/>
      <c r="N384" s="194"/>
    </row>
    <row r="385" spans="2:15" ht="16.5" customHeight="1" x14ac:dyDescent="0.25">
      <c r="G385" s="193"/>
      <c r="H385" s="194"/>
      <c r="I385" s="193"/>
      <c r="J385" s="194"/>
      <c r="K385" s="193"/>
      <c r="L385" s="194"/>
      <c r="M385" s="193"/>
      <c r="N385" s="194"/>
    </row>
    <row r="386" spans="2:15" ht="16.5" customHeight="1" x14ac:dyDescent="0.25">
      <c r="G386" s="193"/>
      <c r="H386" s="194"/>
      <c r="I386" s="193"/>
      <c r="J386" s="194"/>
      <c r="K386" s="193"/>
      <c r="L386" s="194"/>
      <c r="M386" s="193"/>
      <c r="N386" s="194"/>
    </row>
    <row r="387" spans="2:15" ht="33" customHeight="1" x14ac:dyDescent="0.25">
      <c r="G387" s="193"/>
      <c r="H387" s="194"/>
      <c r="I387" s="193"/>
      <c r="J387" s="194"/>
      <c r="K387" s="193"/>
      <c r="L387" s="194"/>
      <c r="M387" s="193"/>
      <c r="N387" s="194"/>
    </row>
    <row r="388" spans="2:15" ht="70.5" customHeight="1" x14ac:dyDescent="0.25">
      <c r="G388" s="193"/>
      <c r="H388" s="194"/>
      <c r="I388" s="193"/>
      <c r="J388" s="194"/>
      <c r="K388" s="193"/>
      <c r="L388" s="194"/>
      <c r="M388" s="193"/>
      <c r="N388" s="194"/>
    </row>
    <row r="389" spans="2:15" ht="16.5" customHeight="1" x14ac:dyDescent="0.25">
      <c r="G389" s="193"/>
      <c r="H389" s="194"/>
      <c r="I389" s="193"/>
      <c r="J389" s="194"/>
      <c r="K389" s="193"/>
      <c r="L389" s="194"/>
      <c r="M389" s="193"/>
      <c r="N389" s="194"/>
    </row>
    <row r="390" spans="2:15" ht="16.5" customHeight="1" x14ac:dyDescent="0.25">
      <c r="G390" s="193"/>
      <c r="H390" s="194"/>
      <c r="I390" s="193"/>
      <c r="J390" s="194"/>
      <c r="K390" s="193"/>
      <c r="L390" s="194"/>
      <c r="M390" s="193"/>
      <c r="N390" s="194"/>
    </row>
    <row r="391" spans="2:15" ht="16.5" customHeight="1" x14ac:dyDescent="0.25">
      <c r="G391" s="193"/>
      <c r="H391" s="194"/>
      <c r="I391" s="193"/>
      <c r="J391" s="194"/>
      <c r="K391" s="193"/>
      <c r="L391" s="194"/>
      <c r="M391" s="193"/>
      <c r="N391" s="194"/>
    </row>
    <row r="392" spans="2:15" ht="16.5" customHeight="1" x14ac:dyDescent="0.25">
      <c r="G392" s="193"/>
      <c r="H392" s="194"/>
      <c r="I392" s="193"/>
      <c r="J392" s="194"/>
      <c r="K392" s="193"/>
      <c r="L392" s="194"/>
      <c r="M392" s="193"/>
      <c r="N392" s="194"/>
    </row>
    <row r="393" spans="2:15" ht="16.5" customHeight="1" x14ac:dyDescent="0.25">
      <c r="G393" s="193"/>
      <c r="H393" s="194"/>
      <c r="I393" s="193"/>
      <c r="J393" s="194"/>
      <c r="K393" s="193"/>
      <c r="L393" s="194"/>
      <c r="M393" s="193"/>
      <c r="N393" s="194"/>
    </row>
    <row r="394" spans="2:15" ht="16.5" customHeight="1" thickBot="1" x14ac:dyDescent="0.3">
      <c r="G394" s="195"/>
      <c r="H394" s="196"/>
      <c r="I394" s="195"/>
      <c r="J394" s="196"/>
      <c r="K394" s="195"/>
      <c r="L394" s="196"/>
      <c r="M394" s="195"/>
      <c r="N394" s="196"/>
    </row>
    <row r="395" spans="2:15" s="185" customFormat="1" ht="27.4" customHeight="1" x14ac:dyDescent="0.25">
      <c r="B395" s="197"/>
      <c r="C395" s="197"/>
      <c r="D395" s="197"/>
      <c r="E395" s="197"/>
      <c r="F395" s="272"/>
      <c r="G395" s="186" t="str">
        <f t="shared" ref="G395" si="104">H375</f>
        <v/>
      </c>
      <c r="H395" s="187" t="str">
        <f t="shared" ref="H395" si="105">G375</f>
        <v/>
      </c>
      <c r="I395" s="186" t="str">
        <f t="shared" ref="I395" si="106">J375</f>
        <v/>
      </c>
      <c r="J395" s="187" t="str">
        <f t="shared" ref="J395" si="107">I375</f>
        <v/>
      </c>
      <c r="K395" s="186" t="str">
        <f t="shared" ref="K395" si="108">L375</f>
        <v/>
      </c>
      <c r="L395" s="187" t="str">
        <f t="shared" ref="L395" si="109">K375</f>
        <v/>
      </c>
      <c r="M395" s="186" t="str">
        <f t="shared" ref="M395" si="110">N375</f>
        <v/>
      </c>
      <c r="N395" s="187" t="str">
        <f t="shared" ref="N395" si="111">M375</f>
        <v/>
      </c>
      <c r="O395" s="272"/>
    </row>
    <row r="396" spans="2:15" ht="64.5" customHeight="1" x14ac:dyDescent="0.25">
      <c r="G396" s="191"/>
      <c r="H396" s="190"/>
      <c r="I396" s="191"/>
      <c r="J396" s="190"/>
      <c r="K396" s="191"/>
      <c r="L396" s="190"/>
      <c r="M396" s="191"/>
      <c r="N396" s="190"/>
    </row>
    <row r="397" spans="2:15" ht="16.5" customHeight="1" x14ac:dyDescent="0.25">
      <c r="G397" s="193"/>
      <c r="H397" s="194"/>
      <c r="I397" s="193"/>
      <c r="J397" s="194"/>
      <c r="K397" s="193"/>
      <c r="L397" s="194"/>
      <c r="M397" s="193"/>
      <c r="N397" s="194"/>
    </row>
    <row r="398" spans="2:15" ht="16.5" customHeight="1" x14ac:dyDescent="0.25">
      <c r="G398" s="193"/>
      <c r="H398" s="194"/>
      <c r="I398" s="193"/>
      <c r="J398" s="194"/>
      <c r="K398" s="193"/>
      <c r="L398" s="194"/>
      <c r="M398" s="193"/>
      <c r="N398" s="194"/>
    </row>
    <row r="399" spans="2:15" ht="16.5" customHeight="1" x14ac:dyDescent="0.25">
      <c r="G399" s="193"/>
      <c r="H399" s="194"/>
      <c r="I399" s="193"/>
      <c r="J399" s="194"/>
      <c r="K399" s="193"/>
      <c r="L399" s="194"/>
      <c r="M399" s="193"/>
      <c r="N399" s="194"/>
    </row>
    <row r="400" spans="2:15" ht="16.5" customHeight="1" x14ac:dyDescent="0.25">
      <c r="G400" s="193"/>
      <c r="H400" s="194"/>
      <c r="I400" s="193"/>
      <c r="J400" s="194"/>
      <c r="K400" s="193"/>
      <c r="L400" s="194"/>
      <c r="M400" s="193"/>
      <c r="N400" s="194"/>
    </row>
    <row r="401" spans="1:15" ht="16.5" customHeight="1" x14ac:dyDescent="0.25">
      <c r="G401" s="193"/>
      <c r="H401" s="194"/>
      <c r="I401" s="193"/>
      <c r="J401" s="194"/>
      <c r="K401" s="193"/>
      <c r="L401" s="194"/>
      <c r="M401" s="193"/>
      <c r="N401" s="194"/>
    </row>
    <row r="402" spans="1:15" ht="16.5" customHeight="1" x14ac:dyDescent="0.25">
      <c r="G402" s="193"/>
      <c r="H402" s="194"/>
      <c r="I402" s="193"/>
      <c r="J402" s="194"/>
      <c r="K402" s="193"/>
      <c r="L402" s="194"/>
      <c r="M402" s="193"/>
      <c r="N402" s="194"/>
    </row>
    <row r="403" spans="1:15" ht="16.5" customHeight="1" x14ac:dyDescent="0.25">
      <c r="G403" s="193"/>
      <c r="H403" s="194"/>
      <c r="I403" s="193"/>
      <c r="J403" s="194"/>
      <c r="K403" s="193"/>
      <c r="L403" s="194"/>
      <c r="M403" s="193"/>
      <c r="N403" s="194"/>
    </row>
    <row r="404" spans="1:15" ht="16.5" customHeight="1" x14ac:dyDescent="0.25">
      <c r="G404" s="193"/>
      <c r="H404" s="194"/>
      <c r="I404" s="193"/>
      <c r="J404" s="194"/>
      <c r="K404" s="193"/>
      <c r="L404" s="194"/>
      <c r="M404" s="193"/>
      <c r="N404" s="194"/>
    </row>
    <row r="405" spans="1:15" ht="16.5" customHeight="1" x14ac:dyDescent="0.25">
      <c r="G405" s="193"/>
      <c r="H405" s="194"/>
      <c r="I405" s="193"/>
      <c r="J405" s="194"/>
      <c r="K405" s="193"/>
      <c r="L405" s="194"/>
      <c r="M405" s="193"/>
      <c r="N405" s="194"/>
    </row>
    <row r="406" spans="1:15" ht="16.5" customHeight="1" x14ac:dyDescent="0.25">
      <c r="G406" s="193"/>
      <c r="H406" s="194"/>
      <c r="I406" s="193"/>
      <c r="J406" s="194"/>
      <c r="K406" s="193"/>
      <c r="L406" s="194"/>
      <c r="M406" s="193"/>
      <c r="N406" s="194"/>
    </row>
    <row r="407" spans="1:15" ht="16.5" customHeight="1" x14ac:dyDescent="0.25">
      <c r="G407" s="193"/>
      <c r="H407" s="194"/>
      <c r="I407" s="193"/>
      <c r="J407" s="194"/>
      <c r="K407" s="193"/>
      <c r="L407" s="194"/>
      <c r="M407" s="193"/>
      <c r="N407" s="194"/>
    </row>
    <row r="408" spans="1:15" ht="16.5" customHeight="1" x14ac:dyDescent="0.25">
      <c r="G408" s="193"/>
      <c r="H408" s="194"/>
      <c r="I408" s="193"/>
      <c r="J408" s="194"/>
      <c r="K408" s="193"/>
      <c r="L408" s="194"/>
      <c r="M408" s="193"/>
      <c r="N408" s="194"/>
    </row>
    <row r="409" spans="1:15" ht="16.5" customHeight="1" x14ac:dyDescent="0.25">
      <c r="G409" s="193"/>
      <c r="H409" s="194"/>
      <c r="I409" s="193"/>
      <c r="J409" s="194"/>
      <c r="K409" s="193"/>
      <c r="L409" s="194"/>
      <c r="M409" s="193"/>
      <c r="N409" s="194"/>
    </row>
    <row r="410" spans="1:15" ht="16.5" customHeight="1" x14ac:dyDescent="0.25">
      <c r="G410" s="193"/>
      <c r="H410" s="194"/>
      <c r="I410" s="193"/>
      <c r="J410" s="194"/>
      <c r="K410" s="193"/>
      <c r="L410" s="194"/>
      <c r="M410" s="193"/>
      <c r="N410" s="194"/>
    </row>
    <row r="411" spans="1:15" ht="16.5" customHeight="1" x14ac:dyDescent="0.25">
      <c r="G411" s="193"/>
      <c r="H411" s="194"/>
      <c r="I411" s="193"/>
      <c r="J411" s="194"/>
      <c r="K411" s="193"/>
      <c r="L411" s="194"/>
      <c r="M411" s="193"/>
      <c r="N411" s="194"/>
    </row>
    <row r="412" spans="1:15" ht="16.5" customHeight="1" x14ac:dyDescent="0.25">
      <c r="G412" s="193"/>
      <c r="H412" s="194"/>
      <c r="I412" s="193"/>
      <c r="J412" s="194"/>
      <c r="K412" s="193"/>
      <c r="L412" s="194"/>
      <c r="M412" s="193"/>
      <c r="N412" s="194"/>
    </row>
    <row r="413" spans="1:15" ht="16.5" customHeight="1" x14ac:dyDescent="0.25">
      <c r="G413" s="193"/>
      <c r="H413" s="194"/>
      <c r="I413" s="193"/>
      <c r="J413" s="194"/>
      <c r="K413" s="193"/>
      <c r="L413" s="194"/>
      <c r="M413" s="193"/>
      <c r="N413" s="194"/>
    </row>
    <row r="414" spans="1:15" ht="16.5" customHeight="1" thickBot="1" x14ac:dyDescent="0.3">
      <c r="A414" s="177"/>
      <c r="B414" s="178"/>
      <c r="C414" s="178"/>
      <c r="D414" s="178"/>
      <c r="E414" s="178"/>
      <c r="G414" s="195"/>
      <c r="H414" s="196"/>
      <c r="I414" s="195"/>
      <c r="J414" s="196"/>
      <c r="K414" s="195"/>
      <c r="L414" s="196"/>
      <c r="M414" s="195"/>
      <c r="N414" s="196"/>
    </row>
    <row r="415" spans="1:15" s="179" customFormat="1" ht="36" customHeight="1" thickBot="1" x14ac:dyDescent="0.3">
      <c r="C415" s="180"/>
      <c r="D415" s="180"/>
      <c r="E415" s="180"/>
      <c r="F415" s="271"/>
      <c r="G415" s="181" t="str">
        <f t="shared" ref="G415" si="112">IF(ISNUMBER(H415),"Feld:","")</f>
        <v/>
      </c>
      <c r="H415" s="179" t="str">
        <f>INDEX('Vorrunden-Einzelergebnisse'!C:C,B416)</f>
        <v/>
      </c>
      <c r="O415" s="271"/>
    </row>
    <row r="416" spans="1:15" s="185" customFormat="1" ht="27.4" customHeight="1" x14ac:dyDescent="0.25">
      <c r="A416" s="182" t="s">
        <v>55</v>
      </c>
      <c r="B416" s="183">
        <f t="shared" ref="B416" si="113">B378+1</f>
        <v>48</v>
      </c>
      <c r="C416" s="184">
        <f t="shared" ref="C416" si="114">IF(B416+1&lt;=B419,B416+1,"")</f>
        <v>49</v>
      </c>
      <c r="D416" s="184">
        <f t="shared" ref="D416" si="115">IF(C416+1&lt;=B419,C416+1,"")</f>
        <v>50</v>
      </c>
      <c r="E416" s="184">
        <f t="shared" ref="E416" si="116">IF(D416+1&lt;=B419,D416+1,"")</f>
        <v>51</v>
      </c>
      <c r="F416" s="272"/>
      <c r="G416" s="186" t="str">
        <f>IFERROR(INDEX('Vorrunden-Einzelergebnisse'!$H:$H,B416),"")</f>
        <v/>
      </c>
      <c r="H416" s="187" t="str">
        <f>IFERROR(INDEX('Vorrunden-Einzelergebnisse'!$I:$I,B416),"")</f>
        <v/>
      </c>
      <c r="I416" s="186" t="str">
        <f>IFERROR(INDEX('Vorrunden-Einzelergebnisse'!$H:$H,C416),"")</f>
        <v/>
      </c>
      <c r="J416" s="187" t="str">
        <f>IFERROR(INDEX('Vorrunden-Einzelergebnisse'!$I:$I,C416),"")</f>
        <v/>
      </c>
      <c r="K416" s="186" t="str">
        <f>IFERROR(INDEX('Vorrunden-Einzelergebnisse'!$H:$H,D416),"")</f>
        <v/>
      </c>
      <c r="L416" s="187" t="str">
        <f>IFERROR(INDEX('Vorrunden-Einzelergebnisse'!$I:$I,D416),"")</f>
        <v/>
      </c>
      <c r="M416" s="186" t="str">
        <f>IFERROR(INDEX('Vorrunden-Einzelergebnisse'!$H:$H,E416),"")</f>
        <v/>
      </c>
      <c r="N416" s="187" t="str">
        <f>IFERROR(INDEX('Vorrunden-Einzelergebnisse'!$I:$I,E416),"")</f>
        <v/>
      </c>
      <c r="O416" s="272"/>
    </row>
    <row r="417" spans="1:14" ht="64.5" customHeight="1" x14ac:dyDescent="0.25">
      <c r="A417" s="188"/>
      <c r="G417" s="189"/>
      <c r="H417" s="190"/>
      <c r="I417" s="191"/>
      <c r="J417" s="190"/>
      <c r="K417" s="191"/>
      <c r="L417" s="190"/>
      <c r="M417" s="191"/>
      <c r="N417" s="190"/>
    </row>
    <row r="418" spans="1:14" ht="16.5" customHeight="1" x14ac:dyDescent="0.25">
      <c r="A418" s="192" t="s">
        <v>56</v>
      </c>
      <c r="B418" s="175">
        <f>MATCH(H415,'Vorrunden-Einzelergebnisse'!C:C,1)</f>
        <v>128</v>
      </c>
      <c r="G418" s="193"/>
      <c r="H418" s="194"/>
      <c r="I418" s="193"/>
      <c r="J418" s="194"/>
      <c r="K418" s="193"/>
      <c r="L418" s="194"/>
      <c r="M418" s="193"/>
      <c r="N418" s="194"/>
    </row>
    <row r="419" spans="1:14" ht="16.5" customHeight="1" x14ac:dyDescent="0.25">
      <c r="A419" s="192" t="s">
        <v>57</v>
      </c>
      <c r="B419" s="175">
        <f t="shared" ref="B419" si="117">MIN(B416+3,B418)</f>
        <v>51</v>
      </c>
      <c r="G419" s="193"/>
      <c r="H419" s="194"/>
      <c r="I419" s="193"/>
      <c r="J419" s="194"/>
      <c r="K419" s="193"/>
      <c r="L419" s="194"/>
      <c r="M419" s="193"/>
      <c r="N419" s="194"/>
    </row>
    <row r="420" spans="1:14" ht="16.5" customHeight="1" x14ac:dyDescent="0.25">
      <c r="A420" s="192" t="s">
        <v>58</v>
      </c>
      <c r="G420" s="193"/>
      <c r="H420" s="194"/>
      <c r="I420" s="193"/>
      <c r="J420" s="194"/>
      <c r="K420" s="193"/>
      <c r="L420" s="194"/>
      <c r="M420" s="193"/>
      <c r="N420" s="194"/>
    </row>
    <row r="421" spans="1:14" ht="16.5" customHeight="1" x14ac:dyDescent="0.25">
      <c r="G421" s="193"/>
      <c r="H421" s="194"/>
      <c r="I421" s="193"/>
      <c r="J421" s="194"/>
      <c r="K421" s="193"/>
      <c r="L421" s="194"/>
      <c r="M421" s="193"/>
      <c r="N421" s="194"/>
    </row>
    <row r="422" spans="1:14" ht="16.5" customHeight="1" x14ac:dyDescent="0.25">
      <c r="G422" s="193"/>
      <c r="H422" s="194"/>
      <c r="I422" s="193"/>
      <c r="J422" s="194"/>
      <c r="K422" s="193"/>
      <c r="L422" s="194"/>
      <c r="M422" s="193"/>
      <c r="N422" s="194"/>
    </row>
    <row r="423" spans="1:14" ht="16.5" customHeight="1" x14ac:dyDescent="0.25">
      <c r="G423" s="193"/>
      <c r="H423" s="194"/>
      <c r="I423" s="193"/>
      <c r="J423" s="194"/>
      <c r="K423" s="193"/>
      <c r="L423" s="194"/>
      <c r="M423" s="193"/>
      <c r="N423" s="194"/>
    </row>
    <row r="424" spans="1:14" ht="16.5" customHeight="1" x14ac:dyDescent="0.25">
      <c r="G424" s="193"/>
      <c r="H424" s="194"/>
      <c r="I424" s="193"/>
      <c r="J424" s="194"/>
      <c r="K424" s="193"/>
      <c r="L424" s="194"/>
      <c r="M424" s="193"/>
      <c r="N424" s="194"/>
    </row>
    <row r="425" spans="1:14" ht="33" customHeight="1" x14ac:dyDescent="0.25">
      <c r="G425" s="193"/>
      <c r="H425" s="194"/>
      <c r="I425" s="193"/>
      <c r="J425" s="194"/>
      <c r="K425" s="193"/>
      <c r="L425" s="194"/>
      <c r="M425" s="193"/>
      <c r="N425" s="194"/>
    </row>
    <row r="426" spans="1:14" ht="70.5" customHeight="1" x14ac:dyDescent="0.25">
      <c r="G426" s="193"/>
      <c r="H426" s="194"/>
      <c r="I426" s="193"/>
      <c r="J426" s="194"/>
      <c r="K426" s="193"/>
      <c r="L426" s="194"/>
      <c r="M426" s="193"/>
      <c r="N426" s="194"/>
    </row>
    <row r="427" spans="1:14" ht="16.5" customHeight="1" x14ac:dyDescent="0.25">
      <c r="G427" s="193"/>
      <c r="H427" s="194"/>
      <c r="I427" s="193"/>
      <c r="J427" s="194"/>
      <c r="K427" s="193"/>
      <c r="L427" s="194"/>
      <c r="M427" s="193"/>
      <c r="N427" s="194"/>
    </row>
    <row r="428" spans="1:14" ht="16.5" customHeight="1" x14ac:dyDescent="0.25">
      <c r="G428" s="193"/>
      <c r="H428" s="194"/>
      <c r="I428" s="193"/>
      <c r="J428" s="194"/>
      <c r="K428" s="193"/>
      <c r="L428" s="194"/>
      <c r="M428" s="193"/>
      <c r="N428" s="194"/>
    </row>
    <row r="429" spans="1:14" ht="16.5" customHeight="1" x14ac:dyDescent="0.25">
      <c r="G429" s="193"/>
      <c r="H429" s="194"/>
      <c r="I429" s="193"/>
      <c r="J429" s="194"/>
      <c r="K429" s="193"/>
      <c r="L429" s="194"/>
      <c r="M429" s="193"/>
      <c r="N429" s="194"/>
    </row>
    <row r="430" spans="1:14" ht="16.5" customHeight="1" x14ac:dyDescent="0.25">
      <c r="G430" s="193"/>
      <c r="H430" s="194"/>
      <c r="I430" s="193"/>
      <c r="J430" s="194"/>
      <c r="K430" s="193"/>
      <c r="L430" s="194"/>
      <c r="M430" s="193"/>
      <c r="N430" s="194"/>
    </row>
    <row r="431" spans="1:14" ht="16.5" customHeight="1" x14ac:dyDescent="0.25">
      <c r="G431" s="193"/>
      <c r="H431" s="194"/>
      <c r="I431" s="193"/>
      <c r="J431" s="194"/>
      <c r="K431" s="193"/>
      <c r="L431" s="194"/>
      <c r="M431" s="193"/>
      <c r="N431" s="194"/>
    </row>
    <row r="432" spans="1:14" ht="16.5" customHeight="1" x14ac:dyDescent="0.25">
      <c r="G432" s="193"/>
      <c r="H432" s="194"/>
      <c r="I432" s="193"/>
      <c r="J432" s="194"/>
      <c r="K432" s="193"/>
      <c r="L432" s="194"/>
      <c r="M432" s="193"/>
      <c r="N432" s="194"/>
    </row>
    <row r="433" spans="2:15" ht="16.5" customHeight="1" x14ac:dyDescent="0.25">
      <c r="G433" s="193"/>
      <c r="H433" s="194"/>
      <c r="I433" s="193"/>
      <c r="J433" s="194"/>
      <c r="K433" s="193"/>
      <c r="L433" s="194"/>
      <c r="M433" s="193"/>
      <c r="N433" s="194"/>
    </row>
    <row r="434" spans="2:15" ht="16.5" customHeight="1" x14ac:dyDescent="0.25">
      <c r="G434" s="193"/>
      <c r="H434" s="194"/>
      <c r="I434" s="193"/>
      <c r="J434" s="194"/>
      <c r="K434" s="193"/>
      <c r="L434" s="194"/>
      <c r="M434" s="193"/>
      <c r="N434" s="194"/>
    </row>
    <row r="435" spans="2:15" ht="16.5" customHeight="1" thickBot="1" x14ac:dyDescent="0.3">
      <c r="G435" s="195"/>
      <c r="H435" s="196"/>
      <c r="I435" s="195"/>
      <c r="J435" s="196"/>
      <c r="K435" s="195"/>
      <c r="L435" s="196"/>
      <c r="M435" s="195"/>
      <c r="N435" s="196"/>
    </row>
    <row r="436" spans="2:15" s="185" customFormat="1" ht="27.4" customHeight="1" x14ac:dyDescent="0.25">
      <c r="B436" s="197"/>
      <c r="C436" s="197"/>
      <c r="D436" s="197"/>
      <c r="E436" s="197"/>
      <c r="F436" s="272"/>
      <c r="G436" s="186" t="str">
        <f t="shared" ref="G436" si="118">H416</f>
        <v/>
      </c>
      <c r="H436" s="187" t="str">
        <f t="shared" ref="H436" si="119">G416</f>
        <v/>
      </c>
      <c r="I436" s="186" t="str">
        <f t="shared" ref="I436" si="120">J416</f>
        <v/>
      </c>
      <c r="J436" s="187" t="str">
        <f t="shared" ref="J436" si="121">I416</f>
        <v/>
      </c>
      <c r="K436" s="186" t="str">
        <f t="shared" ref="K436" si="122">L416</f>
        <v/>
      </c>
      <c r="L436" s="187" t="str">
        <f t="shared" ref="L436" si="123">K416</f>
        <v/>
      </c>
      <c r="M436" s="186" t="str">
        <f t="shared" ref="M436" si="124">N416</f>
        <v/>
      </c>
      <c r="N436" s="187" t="str">
        <f t="shared" ref="N436" si="125">M416</f>
        <v/>
      </c>
      <c r="O436" s="272"/>
    </row>
    <row r="437" spans="2:15" ht="64.5" customHeight="1" x14ac:dyDescent="0.25">
      <c r="G437" s="191"/>
      <c r="H437" s="190"/>
      <c r="I437" s="191"/>
      <c r="J437" s="190"/>
      <c r="K437" s="191"/>
      <c r="L437" s="190"/>
      <c r="M437" s="191"/>
      <c r="N437" s="190"/>
    </row>
    <row r="438" spans="2:15" ht="16.5" customHeight="1" x14ac:dyDescent="0.25">
      <c r="G438" s="193"/>
      <c r="H438" s="194"/>
      <c r="I438" s="193"/>
      <c r="J438" s="194"/>
      <c r="K438" s="193"/>
      <c r="L438" s="194"/>
      <c r="M438" s="193"/>
      <c r="N438" s="194"/>
    </row>
    <row r="439" spans="2:15" ht="16.5" customHeight="1" x14ac:dyDescent="0.25">
      <c r="G439" s="193"/>
      <c r="H439" s="194"/>
      <c r="I439" s="193"/>
      <c r="J439" s="194"/>
      <c r="K439" s="193"/>
      <c r="L439" s="194"/>
      <c r="M439" s="193"/>
      <c r="N439" s="194"/>
    </row>
    <row r="440" spans="2:15" ht="16.5" customHeight="1" x14ac:dyDescent="0.25">
      <c r="G440" s="193"/>
      <c r="H440" s="194"/>
      <c r="I440" s="193"/>
      <c r="J440" s="194"/>
      <c r="K440" s="193"/>
      <c r="L440" s="194"/>
      <c r="M440" s="193"/>
      <c r="N440" s="194"/>
    </row>
    <row r="441" spans="2:15" ht="16.5" customHeight="1" x14ac:dyDescent="0.25">
      <c r="G441" s="193"/>
      <c r="H441" s="194"/>
      <c r="I441" s="193"/>
      <c r="J441" s="194"/>
      <c r="K441" s="193"/>
      <c r="L441" s="194"/>
      <c r="M441" s="193"/>
      <c r="N441" s="194"/>
    </row>
    <row r="442" spans="2:15" ht="16.5" customHeight="1" x14ac:dyDescent="0.25">
      <c r="G442" s="193"/>
      <c r="H442" s="194"/>
      <c r="I442" s="193"/>
      <c r="J442" s="194"/>
      <c r="K442" s="193"/>
      <c r="L442" s="194"/>
      <c r="M442" s="193"/>
      <c r="N442" s="194"/>
    </row>
    <row r="443" spans="2:15" ht="16.5" customHeight="1" x14ac:dyDescent="0.25">
      <c r="G443" s="193"/>
      <c r="H443" s="194"/>
      <c r="I443" s="193"/>
      <c r="J443" s="194"/>
      <c r="K443" s="193"/>
      <c r="L443" s="194"/>
      <c r="M443" s="193"/>
      <c r="N443" s="194"/>
    </row>
    <row r="444" spans="2:15" ht="16.5" customHeight="1" x14ac:dyDescent="0.25">
      <c r="G444" s="193"/>
      <c r="H444" s="194"/>
      <c r="I444" s="193"/>
      <c r="J444" s="194"/>
      <c r="K444" s="193"/>
      <c r="L444" s="194"/>
      <c r="M444" s="193"/>
      <c r="N444" s="194"/>
    </row>
    <row r="445" spans="2:15" ht="16.5" customHeight="1" x14ac:dyDescent="0.25">
      <c r="G445" s="193"/>
      <c r="H445" s="194"/>
      <c r="I445" s="193"/>
      <c r="J445" s="194"/>
      <c r="K445" s="193"/>
      <c r="L445" s="194"/>
      <c r="M445" s="193"/>
      <c r="N445" s="194"/>
    </row>
    <row r="446" spans="2:15" ht="16.5" customHeight="1" x14ac:dyDescent="0.25">
      <c r="G446" s="193"/>
      <c r="H446" s="194"/>
      <c r="I446" s="193"/>
      <c r="J446" s="194"/>
      <c r="K446" s="193"/>
      <c r="L446" s="194"/>
      <c r="M446" s="193"/>
      <c r="N446" s="194"/>
    </row>
    <row r="447" spans="2:15" ht="16.5" customHeight="1" x14ac:dyDescent="0.25">
      <c r="G447" s="193"/>
      <c r="H447" s="194"/>
      <c r="I447" s="193"/>
      <c r="J447" s="194"/>
      <c r="K447" s="193"/>
      <c r="L447" s="194"/>
      <c r="M447" s="193"/>
      <c r="N447" s="194"/>
    </row>
    <row r="448" spans="2:15" ht="16.5" customHeight="1" x14ac:dyDescent="0.25">
      <c r="G448" s="193"/>
      <c r="H448" s="194"/>
      <c r="I448" s="193"/>
      <c r="J448" s="194"/>
      <c r="K448" s="193"/>
      <c r="L448" s="194"/>
      <c r="M448" s="193"/>
      <c r="N448" s="194"/>
    </row>
    <row r="449" spans="1:15" ht="16.5" customHeight="1" x14ac:dyDescent="0.25">
      <c r="G449" s="193"/>
      <c r="H449" s="194"/>
      <c r="I449" s="193"/>
      <c r="J449" s="194"/>
      <c r="K449" s="193"/>
      <c r="L449" s="194"/>
      <c r="M449" s="193"/>
      <c r="N449" s="194"/>
    </row>
    <row r="450" spans="1:15" ht="16.5" customHeight="1" x14ac:dyDescent="0.25">
      <c r="G450" s="193"/>
      <c r="H450" s="194"/>
      <c r="I450" s="193"/>
      <c r="J450" s="194"/>
      <c r="K450" s="193"/>
      <c r="L450" s="194"/>
      <c r="M450" s="193"/>
      <c r="N450" s="194"/>
    </row>
    <row r="451" spans="1:15" ht="16.5" customHeight="1" x14ac:dyDescent="0.25">
      <c r="G451" s="193"/>
      <c r="H451" s="194"/>
      <c r="I451" s="193"/>
      <c r="J451" s="194"/>
      <c r="K451" s="193"/>
      <c r="L451" s="194"/>
      <c r="M451" s="193"/>
      <c r="N451" s="194"/>
    </row>
    <row r="452" spans="1:15" ht="16.5" customHeight="1" x14ac:dyDescent="0.25">
      <c r="G452" s="193"/>
      <c r="H452" s="194"/>
      <c r="I452" s="193"/>
      <c r="J452" s="194"/>
      <c r="K452" s="193"/>
      <c r="L452" s="194"/>
      <c r="M452" s="193"/>
      <c r="N452" s="194"/>
    </row>
    <row r="453" spans="1:15" ht="16.5" customHeight="1" x14ac:dyDescent="0.25">
      <c r="G453" s="193"/>
      <c r="H453" s="194"/>
      <c r="I453" s="193"/>
      <c r="J453" s="194"/>
      <c r="K453" s="193"/>
      <c r="L453" s="194"/>
      <c r="M453" s="193"/>
      <c r="N453" s="194"/>
    </row>
    <row r="454" spans="1:15" ht="16.5" customHeight="1" x14ac:dyDescent="0.25">
      <c r="G454" s="193"/>
      <c r="H454" s="194"/>
      <c r="I454" s="193"/>
      <c r="J454" s="194"/>
      <c r="K454" s="193"/>
      <c r="L454" s="194"/>
      <c r="M454" s="193"/>
      <c r="N454" s="194"/>
    </row>
    <row r="455" spans="1:15" ht="16.5" customHeight="1" thickBot="1" x14ac:dyDescent="0.3">
      <c r="A455" s="177"/>
      <c r="B455" s="178"/>
      <c r="C455" s="178"/>
      <c r="D455" s="178"/>
      <c r="E455" s="178"/>
      <c r="G455" s="195"/>
      <c r="H455" s="196"/>
      <c r="I455" s="195"/>
      <c r="J455" s="196"/>
      <c r="K455" s="195"/>
      <c r="L455" s="196"/>
      <c r="M455" s="195"/>
      <c r="N455" s="196"/>
    </row>
    <row r="456" spans="1:15" s="179" customFormat="1" ht="36" customHeight="1" thickBot="1" x14ac:dyDescent="0.3">
      <c r="C456" s="180"/>
      <c r="D456" s="180"/>
      <c r="E456" s="180"/>
      <c r="F456" s="271"/>
      <c r="G456" s="181" t="str">
        <f t="shared" ref="G456" si="126">IF(ISNUMBER(H456),"Feld:","")</f>
        <v/>
      </c>
      <c r="H456" s="179" t="str">
        <f>INDEX('Vorrunden-Einzelergebnisse'!C:C,B457)</f>
        <v/>
      </c>
      <c r="O456" s="271"/>
    </row>
    <row r="457" spans="1:15" s="185" customFormat="1" ht="27.4" customHeight="1" x14ac:dyDescent="0.25">
      <c r="A457" s="182" t="s">
        <v>55</v>
      </c>
      <c r="B457" s="183">
        <f t="shared" ref="B457" si="127">B419+1</f>
        <v>52</v>
      </c>
      <c r="C457" s="184">
        <f t="shared" ref="C457" si="128">IF(B457+1&lt;=B460,B457+1,"")</f>
        <v>53</v>
      </c>
      <c r="D457" s="184">
        <f t="shared" ref="D457" si="129">IF(C457+1&lt;=B460,C457+1,"")</f>
        <v>54</v>
      </c>
      <c r="E457" s="184">
        <f t="shared" ref="E457" si="130">IF(D457+1&lt;=B460,D457+1,"")</f>
        <v>55</v>
      </c>
      <c r="F457" s="272"/>
      <c r="G457" s="186" t="str">
        <f>IFERROR(INDEX('Vorrunden-Einzelergebnisse'!$H:$H,B457),"")</f>
        <v/>
      </c>
      <c r="H457" s="187" t="str">
        <f>IFERROR(INDEX('Vorrunden-Einzelergebnisse'!$I:$I,B457),"")</f>
        <v/>
      </c>
      <c r="I457" s="186" t="str">
        <f>IFERROR(INDEX('Vorrunden-Einzelergebnisse'!$H:$H,C457),"")</f>
        <v/>
      </c>
      <c r="J457" s="187" t="str">
        <f>IFERROR(INDEX('Vorrunden-Einzelergebnisse'!$I:$I,C457),"")</f>
        <v/>
      </c>
      <c r="K457" s="186" t="str">
        <f>IFERROR(INDEX('Vorrunden-Einzelergebnisse'!$H:$H,D457),"")</f>
        <v/>
      </c>
      <c r="L457" s="187" t="str">
        <f>IFERROR(INDEX('Vorrunden-Einzelergebnisse'!$I:$I,D457),"")</f>
        <v/>
      </c>
      <c r="M457" s="186" t="str">
        <f>IFERROR(INDEX('Vorrunden-Einzelergebnisse'!$H:$H,E457),"")</f>
        <v/>
      </c>
      <c r="N457" s="187" t="str">
        <f>IFERROR(INDEX('Vorrunden-Einzelergebnisse'!$I:$I,E457),"")</f>
        <v/>
      </c>
      <c r="O457" s="272"/>
    </row>
    <row r="458" spans="1:15" ht="64.5" customHeight="1" x14ac:dyDescent="0.25">
      <c r="A458" s="188"/>
      <c r="G458" s="189"/>
      <c r="H458" s="190"/>
      <c r="I458" s="191"/>
      <c r="J458" s="190"/>
      <c r="K458" s="191"/>
      <c r="L458" s="190"/>
      <c r="M458" s="191"/>
      <c r="N458" s="190"/>
    </row>
    <row r="459" spans="1:15" ht="16.5" customHeight="1" x14ac:dyDescent="0.25">
      <c r="A459" s="192" t="s">
        <v>56</v>
      </c>
      <c r="B459" s="175">
        <f>MATCH(H456,'Vorrunden-Einzelergebnisse'!C:C,1)</f>
        <v>128</v>
      </c>
      <c r="G459" s="193"/>
      <c r="H459" s="194"/>
      <c r="I459" s="193"/>
      <c r="J459" s="194"/>
      <c r="K459" s="193"/>
      <c r="L459" s="194"/>
      <c r="M459" s="193"/>
      <c r="N459" s="194"/>
    </row>
    <row r="460" spans="1:15" ht="16.5" customHeight="1" x14ac:dyDescent="0.25">
      <c r="A460" s="192" t="s">
        <v>57</v>
      </c>
      <c r="B460" s="175">
        <f t="shared" ref="B460" si="131">MIN(B457+3,B459)</f>
        <v>55</v>
      </c>
      <c r="G460" s="193"/>
      <c r="H460" s="194"/>
      <c r="I460" s="193"/>
      <c r="J460" s="194"/>
      <c r="K460" s="193"/>
      <c r="L460" s="194"/>
      <c r="M460" s="193"/>
      <c r="N460" s="194"/>
    </row>
    <row r="461" spans="1:15" ht="16.5" customHeight="1" x14ac:dyDescent="0.25">
      <c r="A461" s="192" t="s">
        <v>58</v>
      </c>
      <c r="G461" s="193"/>
      <c r="H461" s="194"/>
      <c r="I461" s="193"/>
      <c r="J461" s="194"/>
      <c r="K461" s="193"/>
      <c r="L461" s="194"/>
      <c r="M461" s="193"/>
      <c r="N461" s="194"/>
    </row>
    <row r="462" spans="1:15" ht="16.5" customHeight="1" x14ac:dyDescent="0.25">
      <c r="G462" s="193"/>
      <c r="H462" s="194"/>
      <c r="I462" s="193"/>
      <c r="J462" s="194"/>
      <c r="K462" s="193"/>
      <c r="L462" s="194"/>
      <c r="M462" s="193"/>
      <c r="N462" s="194"/>
    </row>
    <row r="463" spans="1:15" ht="33" customHeight="1" x14ac:dyDescent="0.25">
      <c r="G463" s="193"/>
      <c r="H463" s="194"/>
      <c r="I463" s="193"/>
      <c r="J463" s="194"/>
      <c r="K463" s="193"/>
      <c r="L463" s="194"/>
      <c r="M463" s="193"/>
      <c r="N463" s="194"/>
    </row>
    <row r="464" spans="1:15" ht="70.5" customHeight="1" x14ac:dyDescent="0.25">
      <c r="G464" s="193"/>
      <c r="H464" s="194"/>
      <c r="I464" s="193"/>
      <c r="J464" s="194"/>
      <c r="K464" s="193"/>
      <c r="L464" s="194"/>
      <c r="M464" s="193"/>
      <c r="N464" s="194"/>
    </row>
    <row r="465" spans="2:15" ht="16.5" customHeight="1" x14ac:dyDescent="0.25">
      <c r="G465" s="193"/>
      <c r="H465" s="194"/>
      <c r="I465" s="193"/>
      <c r="J465" s="194"/>
      <c r="K465" s="193"/>
      <c r="L465" s="194"/>
      <c r="M465" s="193"/>
      <c r="N465" s="194"/>
    </row>
    <row r="466" spans="2:15" ht="16.5" customHeight="1" x14ac:dyDescent="0.25">
      <c r="G466" s="193"/>
      <c r="H466" s="194"/>
      <c r="I466" s="193"/>
      <c r="J466" s="194"/>
      <c r="K466" s="193"/>
      <c r="L466" s="194"/>
      <c r="M466" s="193"/>
      <c r="N466" s="194"/>
    </row>
    <row r="467" spans="2:15" ht="16.5" customHeight="1" x14ac:dyDescent="0.25">
      <c r="G467" s="193"/>
      <c r="H467" s="194"/>
      <c r="I467" s="193"/>
      <c r="J467" s="194"/>
      <c r="K467" s="193"/>
      <c r="L467" s="194"/>
      <c r="M467" s="193"/>
      <c r="N467" s="194"/>
    </row>
    <row r="468" spans="2:15" ht="16.5" customHeight="1" x14ac:dyDescent="0.25">
      <c r="G468" s="193"/>
      <c r="H468" s="194"/>
      <c r="I468" s="193"/>
      <c r="J468" s="194"/>
      <c r="K468" s="193"/>
      <c r="L468" s="194"/>
      <c r="M468" s="193"/>
      <c r="N468" s="194"/>
    </row>
    <row r="469" spans="2:15" ht="16.5" customHeight="1" x14ac:dyDescent="0.25">
      <c r="G469" s="193"/>
      <c r="H469" s="194"/>
      <c r="I469" s="193"/>
      <c r="J469" s="194"/>
      <c r="K469" s="193"/>
      <c r="L469" s="194"/>
      <c r="M469" s="193"/>
      <c r="N469" s="194"/>
    </row>
    <row r="470" spans="2:15" ht="16.5" customHeight="1" x14ac:dyDescent="0.25">
      <c r="G470" s="193"/>
      <c r="H470" s="194"/>
      <c r="I470" s="193"/>
      <c r="J470" s="194"/>
      <c r="K470" s="193"/>
      <c r="L470" s="194"/>
      <c r="M470" s="193"/>
      <c r="N470" s="194"/>
    </row>
    <row r="471" spans="2:15" ht="16.5" customHeight="1" x14ac:dyDescent="0.25">
      <c r="G471" s="193"/>
      <c r="H471" s="194"/>
      <c r="I471" s="193"/>
      <c r="J471" s="194"/>
      <c r="K471" s="193"/>
      <c r="L471" s="194"/>
      <c r="M471" s="193"/>
      <c r="N471" s="194"/>
    </row>
    <row r="472" spans="2:15" ht="16.5" customHeight="1" x14ac:dyDescent="0.25">
      <c r="G472" s="193"/>
      <c r="H472" s="194"/>
      <c r="I472" s="193"/>
      <c r="J472" s="194"/>
      <c r="K472" s="193"/>
      <c r="L472" s="194"/>
      <c r="M472" s="193"/>
      <c r="N472" s="194"/>
    </row>
    <row r="473" spans="2:15" ht="16.5" customHeight="1" x14ac:dyDescent="0.25">
      <c r="G473" s="193"/>
      <c r="H473" s="194"/>
      <c r="I473" s="193"/>
      <c r="J473" s="194"/>
      <c r="K473" s="193"/>
      <c r="L473" s="194"/>
      <c r="M473" s="193"/>
      <c r="N473" s="194"/>
    </row>
    <row r="474" spans="2:15" ht="16.5" customHeight="1" x14ac:dyDescent="0.25">
      <c r="G474" s="193"/>
      <c r="H474" s="194"/>
      <c r="I474" s="193"/>
      <c r="J474" s="194"/>
      <c r="K474" s="193"/>
      <c r="L474" s="194"/>
      <c r="M474" s="193"/>
      <c r="N474" s="194"/>
    </row>
    <row r="475" spans="2:15" ht="16.5" customHeight="1" x14ac:dyDescent="0.25">
      <c r="G475" s="193"/>
      <c r="H475" s="194"/>
      <c r="I475" s="193"/>
      <c r="J475" s="194"/>
      <c r="K475" s="193"/>
      <c r="L475" s="194"/>
      <c r="M475" s="193"/>
      <c r="N475" s="194"/>
    </row>
    <row r="476" spans="2:15" ht="16.5" customHeight="1" thickBot="1" x14ac:dyDescent="0.3">
      <c r="G476" s="195"/>
      <c r="H476" s="196"/>
      <c r="I476" s="195"/>
      <c r="J476" s="196"/>
      <c r="K476" s="195"/>
      <c r="L476" s="196"/>
      <c r="M476" s="195"/>
      <c r="N476" s="196"/>
    </row>
    <row r="477" spans="2:15" s="185" customFormat="1" ht="27.4" customHeight="1" x14ac:dyDescent="0.25">
      <c r="B477" s="197"/>
      <c r="C477" s="197"/>
      <c r="D477" s="197"/>
      <c r="E477" s="197"/>
      <c r="F477" s="272"/>
      <c r="G477" s="186" t="str">
        <f t="shared" ref="G477" si="132">H457</f>
        <v/>
      </c>
      <c r="H477" s="187" t="str">
        <f t="shared" ref="H477" si="133">G457</f>
        <v/>
      </c>
      <c r="I477" s="186" t="str">
        <f t="shared" ref="I477" si="134">J457</f>
        <v/>
      </c>
      <c r="J477" s="187" t="str">
        <f t="shared" ref="J477" si="135">I457</f>
        <v/>
      </c>
      <c r="K477" s="186" t="str">
        <f t="shared" ref="K477" si="136">L457</f>
        <v/>
      </c>
      <c r="L477" s="187" t="str">
        <f t="shared" ref="L477" si="137">K457</f>
        <v/>
      </c>
      <c r="M477" s="186" t="str">
        <f t="shared" ref="M477" si="138">N457</f>
        <v/>
      </c>
      <c r="N477" s="187" t="str">
        <f t="shared" ref="N477" si="139">M457</f>
        <v/>
      </c>
      <c r="O477" s="272"/>
    </row>
    <row r="478" spans="2:15" ht="64.5" customHeight="1" x14ac:dyDescent="0.25">
      <c r="G478" s="191"/>
      <c r="H478" s="190"/>
      <c r="I478" s="191"/>
      <c r="J478" s="190"/>
      <c r="K478" s="191"/>
      <c r="L478" s="190"/>
      <c r="M478" s="191"/>
      <c r="N478" s="190"/>
    </row>
    <row r="479" spans="2:15" ht="16.5" customHeight="1" x14ac:dyDescent="0.25">
      <c r="G479" s="193"/>
      <c r="H479" s="194"/>
      <c r="I479" s="193"/>
      <c r="J479" s="194"/>
      <c r="K479" s="193"/>
      <c r="L479" s="194"/>
      <c r="M479" s="193"/>
      <c r="N479" s="194"/>
    </row>
    <row r="480" spans="2:15" ht="16.5" customHeight="1" x14ac:dyDescent="0.25">
      <c r="G480" s="193"/>
      <c r="H480" s="194"/>
      <c r="I480" s="193"/>
      <c r="J480" s="194"/>
      <c r="K480" s="193"/>
      <c r="L480" s="194"/>
      <c r="M480" s="193"/>
      <c r="N480" s="194"/>
    </row>
    <row r="481" spans="1:14" ht="16.5" customHeight="1" x14ac:dyDescent="0.25">
      <c r="G481" s="193"/>
      <c r="H481" s="194"/>
      <c r="I481" s="193"/>
      <c r="J481" s="194"/>
      <c r="K481" s="193"/>
      <c r="L481" s="194"/>
      <c r="M481" s="193"/>
      <c r="N481" s="194"/>
    </row>
    <row r="482" spans="1:14" ht="16.5" customHeight="1" x14ac:dyDescent="0.25">
      <c r="G482" s="193"/>
      <c r="H482" s="194"/>
      <c r="I482" s="193"/>
      <c r="J482" s="194"/>
      <c r="K482" s="193"/>
      <c r="L482" s="194"/>
      <c r="M482" s="193"/>
      <c r="N482" s="194"/>
    </row>
    <row r="483" spans="1:14" ht="16.5" customHeight="1" x14ac:dyDescent="0.25">
      <c r="G483" s="193"/>
      <c r="H483" s="194"/>
      <c r="I483" s="193"/>
      <c r="J483" s="194"/>
      <c r="K483" s="193"/>
      <c r="L483" s="194"/>
      <c r="M483" s="193"/>
      <c r="N483" s="194"/>
    </row>
    <row r="484" spans="1:14" ht="16.5" customHeight="1" x14ac:dyDescent="0.25">
      <c r="G484" s="193"/>
      <c r="H484" s="194"/>
      <c r="I484" s="193"/>
      <c r="J484" s="194"/>
      <c r="K484" s="193"/>
      <c r="L484" s="194"/>
      <c r="M484" s="193"/>
      <c r="N484" s="194"/>
    </row>
    <row r="485" spans="1:14" ht="16.5" customHeight="1" x14ac:dyDescent="0.25">
      <c r="G485" s="193"/>
      <c r="H485" s="194"/>
      <c r="I485" s="193"/>
      <c r="J485" s="194"/>
      <c r="K485" s="193"/>
      <c r="L485" s="194"/>
      <c r="M485" s="193"/>
      <c r="N485" s="194"/>
    </row>
    <row r="486" spans="1:14" ht="16.5" customHeight="1" x14ac:dyDescent="0.25">
      <c r="G486" s="193"/>
      <c r="H486" s="194"/>
      <c r="I486" s="193"/>
      <c r="J486" s="194"/>
      <c r="K486" s="193"/>
      <c r="L486" s="194"/>
      <c r="M486" s="193"/>
      <c r="N486" s="194"/>
    </row>
    <row r="487" spans="1:14" ht="16.5" customHeight="1" x14ac:dyDescent="0.25">
      <c r="G487" s="193"/>
      <c r="H487" s="194"/>
      <c r="I487" s="193"/>
      <c r="J487" s="194"/>
      <c r="K487" s="193"/>
      <c r="L487" s="194"/>
      <c r="M487" s="193"/>
      <c r="N487" s="194"/>
    </row>
    <row r="488" spans="1:14" ht="16.5" customHeight="1" x14ac:dyDescent="0.25">
      <c r="G488" s="193"/>
      <c r="H488" s="194"/>
      <c r="I488" s="193"/>
      <c r="J488" s="194"/>
      <c r="K488" s="193"/>
      <c r="L488" s="194"/>
      <c r="M488" s="193"/>
      <c r="N488" s="194"/>
    </row>
    <row r="489" spans="1:14" ht="16.5" customHeight="1" x14ac:dyDescent="0.25">
      <c r="G489" s="193"/>
      <c r="H489" s="194"/>
      <c r="I489" s="193"/>
      <c r="J489" s="194"/>
      <c r="K489" s="193"/>
      <c r="L489" s="194"/>
      <c r="M489" s="193"/>
      <c r="N489" s="194"/>
    </row>
    <row r="490" spans="1:14" ht="16.5" customHeight="1" x14ac:dyDescent="0.25">
      <c r="G490" s="193"/>
      <c r="H490" s="194"/>
      <c r="I490" s="193"/>
      <c r="J490" s="194"/>
      <c r="K490" s="193"/>
      <c r="L490" s="194"/>
      <c r="M490" s="193"/>
      <c r="N490" s="194"/>
    </row>
    <row r="491" spans="1:14" ht="16.5" customHeight="1" x14ac:dyDescent="0.25">
      <c r="G491" s="193"/>
      <c r="H491" s="194"/>
      <c r="I491" s="193"/>
      <c r="J491" s="194"/>
      <c r="K491" s="193"/>
      <c r="L491" s="194"/>
      <c r="M491" s="193"/>
      <c r="N491" s="194"/>
    </row>
    <row r="492" spans="1:14" ht="16.5" customHeight="1" x14ac:dyDescent="0.25">
      <c r="G492" s="193"/>
      <c r="H492" s="194"/>
      <c r="I492" s="193"/>
      <c r="J492" s="194"/>
      <c r="K492" s="193"/>
      <c r="L492" s="194"/>
      <c r="M492" s="193"/>
      <c r="N492" s="194"/>
    </row>
    <row r="493" spans="1:14" ht="16.5" customHeight="1" x14ac:dyDescent="0.25">
      <c r="G493" s="193"/>
      <c r="H493" s="194"/>
      <c r="I493" s="193"/>
      <c r="J493" s="194"/>
      <c r="K493" s="193"/>
      <c r="L493" s="194"/>
      <c r="M493" s="193"/>
      <c r="N493" s="194"/>
    </row>
    <row r="494" spans="1:14" ht="16.5" customHeight="1" x14ac:dyDescent="0.25">
      <c r="G494" s="193"/>
      <c r="H494" s="194"/>
      <c r="I494" s="193"/>
      <c r="J494" s="194"/>
      <c r="K494" s="193"/>
      <c r="L494" s="194"/>
      <c r="M494" s="193"/>
      <c r="N494" s="194"/>
    </row>
    <row r="495" spans="1:14" ht="16.5" customHeight="1" x14ac:dyDescent="0.25">
      <c r="G495" s="193"/>
      <c r="H495" s="194"/>
      <c r="I495" s="193"/>
      <c r="J495" s="194"/>
      <c r="K495" s="193"/>
      <c r="L495" s="194"/>
      <c r="M495" s="193"/>
      <c r="N495" s="194"/>
    </row>
    <row r="496" spans="1:14" ht="16.5" customHeight="1" thickBot="1" x14ac:dyDescent="0.3">
      <c r="A496" s="177"/>
      <c r="B496" s="178"/>
      <c r="C496" s="178"/>
      <c r="D496" s="178"/>
      <c r="E496" s="178"/>
      <c r="G496" s="195"/>
      <c r="H496" s="196"/>
      <c r="I496" s="195"/>
      <c r="J496" s="196"/>
      <c r="K496" s="195"/>
      <c r="L496" s="196"/>
      <c r="M496" s="195"/>
      <c r="N496" s="196"/>
    </row>
    <row r="497" spans="1:15" s="179" customFormat="1" ht="36" customHeight="1" thickBot="1" x14ac:dyDescent="0.3">
      <c r="C497" s="180"/>
      <c r="D497" s="180"/>
      <c r="E497" s="180"/>
      <c r="F497" s="271"/>
      <c r="G497" s="181" t="str">
        <f t="shared" ref="G497" si="140">IF(ISNUMBER(H497),"Feld:","")</f>
        <v/>
      </c>
      <c r="H497" s="179" t="str">
        <f>INDEX('Vorrunden-Einzelergebnisse'!C:C,B498)</f>
        <v/>
      </c>
      <c r="O497" s="271"/>
    </row>
    <row r="498" spans="1:15" s="185" customFormat="1" ht="27.4" customHeight="1" x14ac:dyDescent="0.25">
      <c r="A498" s="182" t="s">
        <v>55</v>
      </c>
      <c r="B498" s="183">
        <f t="shared" ref="B498" si="141">B460+1</f>
        <v>56</v>
      </c>
      <c r="C498" s="184">
        <f t="shared" ref="C498" si="142">IF(B498+1&lt;=B501,B498+1,"")</f>
        <v>57</v>
      </c>
      <c r="D498" s="184">
        <f t="shared" ref="D498" si="143">IF(C498+1&lt;=B501,C498+1,"")</f>
        <v>58</v>
      </c>
      <c r="E498" s="184">
        <f t="shared" ref="E498" si="144">IF(D498+1&lt;=B501,D498+1,"")</f>
        <v>59</v>
      </c>
      <c r="F498" s="272"/>
      <c r="G498" s="186" t="str">
        <f>IFERROR(INDEX('Vorrunden-Einzelergebnisse'!$H:$H,B498),"")</f>
        <v/>
      </c>
      <c r="H498" s="187" t="str">
        <f>IFERROR(INDEX('Vorrunden-Einzelergebnisse'!$I:$I,B498),"")</f>
        <v/>
      </c>
      <c r="I498" s="186" t="str">
        <f>IFERROR(INDEX('Vorrunden-Einzelergebnisse'!$H:$H,C498),"")</f>
        <v/>
      </c>
      <c r="J498" s="187" t="str">
        <f>IFERROR(INDEX('Vorrunden-Einzelergebnisse'!$I:$I,C498),"")</f>
        <v/>
      </c>
      <c r="K498" s="186" t="str">
        <f>IFERROR(INDEX('Vorrunden-Einzelergebnisse'!$H:$H,D498),"")</f>
        <v/>
      </c>
      <c r="L498" s="187" t="str">
        <f>IFERROR(INDEX('Vorrunden-Einzelergebnisse'!$I:$I,D498),"")</f>
        <v/>
      </c>
      <c r="M498" s="186" t="str">
        <f>IFERROR(INDEX('Vorrunden-Einzelergebnisse'!$H:$H,E498),"")</f>
        <v/>
      </c>
      <c r="N498" s="187" t="str">
        <f>IFERROR(INDEX('Vorrunden-Einzelergebnisse'!$I:$I,E498),"")</f>
        <v/>
      </c>
      <c r="O498" s="272"/>
    </row>
    <row r="499" spans="1:15" ht="64.5" customHeight="1" x14ac:dyDescent="0.25">
      <c r="A499" s="188"/>
      <c r="G499" s="189"/>
      <c r="H499" s="190"/>
      <c r="I499" s="191"/>
      <c r="J499" s="190"/>
      <c r="K499" s="191"/>
      <c r="L499" s="190"/>
      <c r="M499" s="191"/>
      <c r="N499" s="190"/>
    </row>
    <row r="500" spans="1:15" ht="16.5" customHeight="1" x14ac:dyDescent="0.25">
      <c r="A500" s="192" t="s">
        <v>56</v>
      </c>
      <c r="B500" s="175">
        <f>MATCH(H497,'Vorrunden-Einzelergebnisse'!C:C,1)</f>
        <v>128</v>
      </c>
      <c r="G500" s="193"/>
      <c r="H500" s="194"/>
      <c r="I500" s="193"/>
      <c r="J500" s="194"/>
      <c r="K500" s="193"/>
      <c r="L500" s="194"/>
      <c r="M500" s="193"/>
      <c r="N500" s="194"/>
    </row>
    <row r="501" spans="1:15" ht="33" customHeight="1" x14ac:dyDescent="0.25">
      <c r="A501" s="192" t="s">
        <v>57</v>
      </c>
      <c r="B501" s="175">
        <f t="shared" ref="B501" si="145">MIN(B498+3,B500)</f>
        <v>59</v>
      </c>
      <c r="G501" s="193"/>
      <c r="H501" s="194"/>
      <c r="I501" s="193"/>
      <c r="J501" s="194"/>
      <c r="K501" s="193"/>
      <c r="L501" s="194"/>
      <c r="M501" s="193"/>
      <c r="N501" s="194"/>
    </row>
    <row r="502" spans="1:15" ht="70.5" customHeight="1" x14ac:dyDescent="0.25">
      <c r="A502" s="192" t="s">
        <v>58</v>
      </c>
      <c r="G502" s="193"/>
      <c r="H502" s="194"/>
      <c r="I502" s="193"/>
      <c r="J502" s="194"/>
      <c r="K502" s="193"/>
      <c r="L502" s="194"/>
      <c r="M502" s="193"/>
      <c r="N502" s="194"/>
    </row>
    <row r="503" spans="1:15" ht="16.5" customHeight="1" x14ac:dyDescent="0.25">
      <c r="G503" s="193"/>
      <c r="H503" s="194"/>
      <c r="I503" s="193"/>
      <c r="J503" s="194"/>
      <c r="K503" s="193"/>
      <c r="L503" s="194"/>
      <c r="M503" s="193"/>
      <c r="N503" s="194"/>
    </row>
    <row r="504" spans="1:15" ht="16.5" customHeight="1" x14ac:dyDescent="0.25">
      <c r="G504" s="193"/>
      <c r="H504" s="194"/>
      <c r="I504" s="193"/>
      <c r="J504" s="194"/>
      <c r="K504" s="193"/>
      <c r="L504" s="194"/>
      <c r="M504" s="193"/>
      <c r="N504" s="194"/>
    </row>
    <row r="505" spans="1:15" ht="16.5" customHeight="1" x14ac:dyDescent="0.25">
      <c r="G505" s="193"/>
      <c r="H505" s="194"/>
      <c r="I505" s="193"/>
      <c r="J505" s="194"/>
      <c r="K505" s="193"/>
      <c r="L505" s="194"/>
      <c r="M505" s="193"/>
      <c r="N505" s="194"/>
    </row>
    <row r="506" spans="1:15" ht="16.5" customHeight="1" x14ac:dyDescent="0.25">
      <c r="G506" s="193"/>
      <c r="H506" s="194"/>
      <c r="I506" s="193"/>
      <c r="J506" s="194"/>
      <c r="K506" s="193"/>
      <c r="L506" s="194"/>
      <c r="M506" s="193"/>
      <c r="N506" s="194"/>
    </row>
    <row r="507" spans="1:15" ht="16.5" customHeight="1" x14ac:dyDescent="0.25">
      <c r="G507" s="193"/>
      <c r="H507" s="194"/>
      <c r="I507" s="193"/>
      <c r="J507" s="194"/>
      <c r="K507" s="193"/>
      <c r="L507" s="194"/>
      <c r="M507" s="193"/>
      <c r="N507" s="194"/>
    </row>
    <row r="508" spans="1:15" ht="16.5" customHeight="1" x14ac:dyDescent="0.25">
      <c r="G508" s="193"/>
      <c r="H508" s="194"/>
      <c r="I508" s="193"/>
      <c r="J508" s="194"/>
      <c r="K508" s="193"/>
      <c r="L508" s="194"/>
      <c r="M508" s="193"/>
      <c r="N508" s="194"/>
    </row>
    <row r="509" spans="1:15" ht="16.5" customHeight="1" x14ac:dyDescent="0.25">
      <c r="G509" s="193"/>
      <c r="H509" s="194"/>
      <c r="I509" s="193"/>
      <c r="J509" s="194"/>
      <c r="K509" s="193"/>
      <c r="L509" s="194"/>
      <c r="M509" s="193"/>
      <c r="N509" s="194"/>
    </row>
    <row r="510" spans="1:15" ht="16.5" customHeight="1" x14ac:dyDescent="0.25">
      <c r="G510" s="193"/>
      <c r="H510" s="194"/>
      <c r="I510" s="193"/>
      <c r="J510" s="194"/>
      <c r="K510" s="193"/>
      <c r="L510" s="194"/>
      <c r="M510" s="193"/>
      <c r="N510" s="194"/>
    </row>
    <row r="511" spans="1:15" ht="16.5" customHeight="1" x14ac:dyDescent="0.25">
      <c r="G511" s="193"/>
      <c r="H511" s="194"/>
      <c r="I511" s="193"/>
      <c r="J511" s="194"/>
      <c r="K511" s="193"/>
      <c r="L511" s="194"/>
      <c r="M511" s="193"/>
      <c r="N511" s="194"/>
    </row>
    <row r="512" spans="1:15" ht="16.5" customHeight="1" x14ac:dyDescent="0.25">
      <c r="G512" s="193"/>
      <c r="H512" s="194"/>
      <c r="I512" s="193"/>
      <c r="J512" s="194"/>
      <c r="K512" s="193"/>
      <c r="L512" s="194"/>
      <c r="M512" s="193"/>
      <c r="N512" s="194"/>
    </row>
    <row r="513" spans="2:15" ht="16.5" customHeight="1" x14ac:dyDescent="0.25">
      <c r="G513" s="193"/>
      <c r="H513" s="194"/>
      <c r="I513" s="193"/>
      <c r="J513" s="194"/>
      <c r="K513" s="193"/>
      <c r="L513" s="194"/>
      <c r="M513" s="193"/>
      <c r="N513" s="194"/>
    </row>
    <row r="514" spans="2:15" ht="16.5" customHeight="1" x14ac:dyDescent="0.25">
      <c r="G514" s="193"/>
      <c r="H514" s="194"/>
      <c r="I514" s="193"/>
      <c r="J514" s="194"/>
      <c r="K514" s="193"/>
      <c r="L514" s="194"/>
      <c r="M514" s="193"/>
      <c r="N514" s="194"/>
    </row>
    <row r="515" spans="2:15" ht="16.5" customHeight="1" x14ac:dyDescent="0.25">
      <c r="G515" s="193"/>
      <c r="H515" s="194"/>
      <c r="I515" s="193"/>
      <c r="J515" s="194"/>
      <c r="K515" s="193"/>
      <c r="L515" s="194"/>
      <c r="M515" s="193"/>
      <c r="N515" s="194"/>
    </row>
    <row r="516" spans="2:15" ht="16.5" customHeight="1" x14ac:dyDescent="0.25">
      <c r="G516" s="193"/>
      <c r="H516" s="194"/>
      <c r="I516" s="193"/>
      <c r="J516" s="194"/>
      <c r="K516" s="193"/>
      <c r="L516" s="194"/>
      <c r="M516" s="193"/>
      <c r="N516" s="194"/>
    </row>
    <row r="517" spans="2:15" ht="16.5" customHeight="1" thickBot="1" x14ac:dyDescent="0.3">
      <c r="G517" s="195"/>
      <c r="H517" s="196"/>
      <c r="I517" s="195"/>
      <c r="J517" s="196"/>
      <c r="K517" s="195"/>
      <c r="L517" s="196"/>
      <c r="M517" s="195"/>
      <c r="N517" s="196"/>
    </row>
    <row r="518" spans="2:15" s="185" customFormat="1" ht="27.4" customHeight="1" x14ac:dyDescent="0.25">
      <c r="B518" s="197"/>
      <c r="C518" s="197"/>
      <c r="D518" s="197"/>
      <c r="E518" s="197"/>
      <c r="F518" s="272"/>
      <c r="G518" s="186" t="str">
        <f t="shared" ref="G518" si="146">H498</f>
        <v/>
      </c>
      <c r="H518" s="187" t="str">
        <f t="shared" ref="H518" si="147">G498</f>
        <v/>
      </c>
      <c r="I518" s="186" t="str">
        <f t="shared" ref="I518" si="148">J498</f>
        <v/>
      </c>
      <c r="J518" s="187" t="str">
        <f t="shared" ref="J518" si="149">I498</f>
        <v/>
      </c>
      <c r="K518" s="186" t="str">
        <f t="shared" ref="K518" si="150">L498</f>
        <v/>
      </c>
      <c r="L518" s="187" t="str">
        <f t="shared" ref="L518" si="151">K498</f>
        <v/>
      </c>
      <c r="M518" s="186" t="str">
        <f t="shared" ref="M518" si="152">N498</f>
        <v/>
      </c>
      <c r="N518" s="187" t="str">
        <f t="shared" ref="N518" si="153">M498</f>
        <v/>
      </c>
      <c r="O518" s="272"/>
    </row>
    <row r="519" spans="2:15" ht="64.5" customHeight="1" x14ac:dyDescent="0.25">
      <c r="G519" s="191"/>
      <c r="H519" s="190"/>
      <c r="I519" s="191"/>
      <c r="J519" s="190"/>
      <c r="K519" s="191"/>
      <c r="L519" s="190"/>
      <c r="M519" s="191"/>
      <c r="N519" s="190"/>
    </row>
    <row r="520" spans="2:15" ht="16.5" customHeight="1" x14ac:dyDescent="0.25">
      <c r="G520" s="193"/>
      <c r="H520" s="194"/>
      <c r="I520" s="193"/>
      <c r="J520" s="194"/>
      <c r="K520" s="193"/>
      <c r="L520" s="194"/>
      <c r="M520" s="193"/>
      <c r="N520" s="194"/>
    </row>
    <row r="521" spans="2:15" ht="16.5" customHeight="1" x14ac:dyDescent="0.25">
      <c r="G521" s="193"/>
      <c r="H521" s="194"/>
      <c r="I521" s="193"/>
      <c r="J521" s="194"/>
      <c r="K521" s="193"/>
      <c r="L521" s="194"/>
      <c r="M521" s="193"/>
      <c r="N521" s="194"/>
    </row>
    <row r="522" spans="2:15" ht="16.5" customHeight="1" x14ac:dyDescent="0.25">
      <c r="G522" s="193"/>
      <c r="H522" s="194"/>
      <c r="I522" s="193"/>
      <c r="J522" s="194"/>
      <c r="K522" s="193"/>
      <c r="L522" s="194"/>
      <c r="M522" s="193"/>
      <c r="N522" s="194"/>
    </row>
    <row r="523" spans="2:15" ht="16.5" customHeight="1" x14ac:dyDescent="0.25">
      <c r="G523" s="193"/>
      <c r="H523" s="194"/>
      <c r="I523" s="193"/>
      <c r="J523" s="194"/>
      <c r="K523" s="193"/>
      <c r="L523" s="194"/>
      <c r="M523" s="193"/>
      <c r="N523" s="194"/>
    </row>
    <row r="524" spans="2:15" ht="16.5" customHeight="1" x14ac:dyDescent="0.25">
      <c r="G524" s="193"/>
      <c r="H524" s="194"/>
      <c r="I524" s="193"/>
      <c r="J524" s="194"/>
      <c r="K524" s="193"/>
      <c r="L524" s="194"/>
      <c r="M524" s="193"/>
      <c r="N524" s="194"/>
    </row>
    <row r="525" spans="2:15" ht="16.5" customHeight="1" x14ac:dyDescent="0.25">
      <c r="G525" s="193"/>
      <c r="H525" s="194"/>
      <c r="I525" s="193"/>
      <c r="J525" s="194"/>
      <c r="K525" s="193"/>
      <c r="L525" s="194"/>
      <c r="M525" s="193"/>
      <c r="N525" s="194"/>
    </row>
    <row r="526" spans="2:15" ht="16.5" customHeight="1" x14ac:dyDescent="0.25">
      <c r="G526" s="193"/>
      <c r="H526" s="194"/>
      <c r="I526" s="193"/>
      <c r="J526" s="194"/>
      <c r="K526" s="193"/>
      <c r="L526" s="194"/>
      <c r="M526" s="193"/>
      <c r="N526" s="194"/>
    </row>
    <row r="527" spans="2:15" ht="16.5" customHeight="1" x14ac:dyDescent="0.25">
      <c r="G527" s="193"/>
      <c r="H527" s="194"/>
      <c r="I527" s="193"/>
      <c r="J527" s="194"/>
      <c r="K527" s="193"/>
      <c r="L527" s="194"/>
      <c r="M527" s="193"/>
      <c r="N527" s="194"/>
    </row>
    <row r="528" spans="2:15" ht="16.5" customHeight="1" x14ac:dyDescent="0.25">
      <c r="G528" s="193"/>
      <c r="H528" s="194"/>
      <c r="I528" s="193"/>
      <c r="J528" s="194"/>
      <c r="K528" s="193"/>
      <c r="L528" s="194"/>
      <c r="M528" s="193"/>
      <c r="N528" s="194"/>
    </row>
    <row r="529" spans="1:15" ht="16.5" customHeight="1" x14ac:dyDescent="0.25">
      <c r="G529" s="193"/>
      <c r="H529" s="194"/>
      <c r="I529" s="193"/>
      <c r="J529" s="194"/>
      <c r="K529" s="193"/>
      <c r="L529" s="194"/>
      <c r="M529" s="193"/>
      <c r="N529" s="194"/>
    </row>
    <row r="530" spans="1:15" ht="16.5" customHeight="1" x14ac:dyDescent="0.25">
      <c r="G530" s="193"/>
      <c r="H530" s="194"/>
      <c r="I530" s="193"/>
      <c r="J530" s="194"/>
      <c r="K530" s="193"/>
      <c r="L530" s="194"/>
      <c r="M530" s="193"/>
      <c r="N530" s="194"/>
    </row>
    <row r="531" spans="1:15" ht="16.5" customHeight="1" x14ac:dyDescent="0.25">
      <c r="G531" s="193"/>
      <c r="H531" s="194"/>
      <c r="I531" s="193"/>
      <c r="J531" s="194"/>
      <c r="K531" s="193"/>
      <c r="L531" s="194"/>
      <c r="M531" s="193"/>
      <c r="N531" s="194"/>
    </row>
    <row r="532" spans="1:15" ht="16.5" customHeight="1" x14ac:dyDescent="0.25">
      <c r="G532" s="193"/>
      <c r="H532" s="194"/>
      <c r="I532" s="193"/>
      <c r="J532" s="194"/>
      <c r="K532" s="193"/>
      <c r="L532" s="194"/>
      <c r="M532" s="193"/>
      <c r="N532" s="194"/>
    </row>
    <row r="533" spans="1:15" ht="16.5" customHeight="1" x14ac:dyDescent="0.25">
      <c r="G533" s="193"/>
      <c r="H533" s="194"/>
      <c r="I533" s="193"/>
      <c r="J533" s="194"/>
      <c r="K533" s="193"/>
      <c r="L533" s="194"/>
      <c r="M533" s="193"/>
      <c r="N533" s="194"/>
    </row>
    <row r="534" spans="1:15" ht="16.5" customHeight="1" x14ac:dyDescent="0.25">
      <c r="G534" s="193"/>
      <c r="H534" s="194"/>
      <c r="I534" s="193"/>
      <c r="J534" s="194"/>
      <c r="K534" s="193"/>
      <c r="L534" s="194"/>
      <c r="M534" s="193"/>
      <c r="N534" s="194"/>
    </row>
    <row r="535" spans="1:15" ht="16.5" customHeight="1" x14ac:dyDescent="0.25">
      <c r="G535" s="193"/>
      <c r="H535" s="194"/>
      <c r="I535" s="193"/>
      <c r="J535" s="194"/>
      <c r="K535" s="193"/>
      <c r="L535" s="194"/>
      <c r="M535" s="193"/>
      <c r="N535" s="194"/>
    </row>
    <row r="536" spans="1:15" ht="16.5" customHeight="1" x14ac:dyDescent="0.25">
      <c r="G536" s="193"/>
      <c r="H536" s="194"/>
      <c r="I536" s="193"/>
      <c r="J536" s="194"/>
      <c r="K536" s="193"/>
      <c r="L536" s="194"/>
      <c r="M536" s="193"/>
      <c r="N536" s="194"/>
    </row>
    <row r="537" spans="1:15" ht="16.5" customHeight="1" thickBot="1" x14ac:dyDescent="0.3">
      <c r="A537" s="177"/>
      <c r="B537" s="178"/>
      <c r="C537" s="178"/>
      <c r="D537" s="178"/>
      <c r="E537" s="178"/>
      <c r="G537" s="195"/>
      <c r="H537" s="196"/>
      <c r="I537" s="195"/>
      <c r="J537" s="196"/>
      <c r="K537" s="195"/>
      <c r="L537" s="196"/>
      <c r="M537" s="195"/>
      <c r="N537" s="196"/>
    </row>
    <row r="538" spans="1:15" s="179" customFormat="1" ht="36" customHeight="1" thickBot="1" x14ac:dyDescent="0.3">
      <c r="C538" s="180"/>
      <c r="D538" s="180"/>
      <c r="E538" s="180"/>
      <c r="F538" s="271"/>
      <c r="G538" s="181" t="str">
        <f t="shared" ref="G538" si="154">IF(ISNUMBER(H538),"Feld:","")</f>
        <v/>
      </c>
      <c r="H538" s="179" t="str">
        <f>INDEX('Vorrunden-Einzelergebnisse'!C:C,B539)</f>
        <v/>
      </c>
      <c r="O538" s="271"/>
    </row>
    <row r="539" spans="1:15" s="185" customFormat="1" ht="33" customHeight="1" x14ac:dyDescent="0.25">
      <c r="A539" s="182" t="s">
        <v>55</v>
      </c>
      <c r="B539" s="183">
        <f t="shared" ref="B539" si="155">B501+1</f>
        <v>60</v>
      </c>
      <c r="C539" s="184">
        <f t="shared" ref="C539" si="156">IF(B539+1&lt;=B542,B539+1,"")</f>
        <v>61</v>
      </c>
      <c r="D539" s="184">
        <f t="shared" ref="D539" si="157">IF(C539+1&lt;=B542,C539+1,"")</f>
        <v>62</v>
      </c>
      <c r="E539" s="184">
        <f t="shared" ref="E539" si="158">IF(D539+1&lt;=B542,D539+1,"")</f>
        <v>63</v>
      </c>
      <c r="F539" s="272"/>
      <c r="G539" s="186" t="str">
        <f>IFERROR(INDEX('Vorrunden-Einzelergebnisse'!$H:$H,B539),"")</f>
        <v/>
      </c>
      <c r="H539" s="187" t="str">
        <f>IFERROR(INDEX('Vorrunden-Einzelergebnisse'!$I:$I,B539),"")</f>
        <v/>
      </c>
      <c r="I539" s="186" t="str">
        <f>IFERROR(INDEX('Vorrunden-Einzelergebnisse'!$H:$H,C539),"")</f>
        <v/>
      </c>
      <c r="J539" s="187" t="str">
        <f>IFERROR(INDEX('Vorrunden-Einzelergebnisse'!$I:$I,C539),"")</f>
        <v/>
      </c>
      <c r="K539" s="186" t="str">
        <f>IFERROR(INDEX('Vorrunden-Einzelergebnisse'!$H:$H,D539),"")</f>
        <v/>
      </c>
      <c r="L539" s="187" t="str">
        <f>IFERROR(INDEX('Vorrunden-Einzelergebnisse'!$I:$I,D539),"")</f>
        <v/>
      </c>
      <c r="M539" s="186" t="str">
        <f>IFERROR(INDEX('Vorrunden-Einzelergebnisse'!$H:$H,E539),"")</f>
        <v/>
      </c>
      <c r="N539" s="187" t="str">
        <f>IFERROR(INDEX('Vorrunden-Einzelergebnisse'!$I:$I,E539),"")</f>
        <v/>
      </c>
      <c r="O539" s="272"/>
    </row>
    <row r="540" spans="1:15" ht="70.5" customHeight="1" x14ac:dyDescent="0.25">
      <c r="A540" s="188"/>
      <c r="G540" s="189"/>
      <c r="H540" s="190"/>
      <c r="I540" s="191"/>
      <c r="J540" s="190"/>
      <c r="K540" s="191"/>
      <c r="L540" s="190"/>
      <c r="M540" s="191"/>
      <c r="N540" s="190"/>
    </row>
    <row r="541" spans="1:15" ht="16.5" customHeight="1" x14ac:dyDescent="0.25">
      <c r="A541" s="192" t="s">
        <v>56</v>
      </c>
      <c r="B541" s="175">
        <f>MATCH(H538,'Vorrunden-Einzelergebnisse'!C:C,1)</f>
        <v>128</v>
      </c>
      <c r="G541" s="193"/>
      <c r="H541" s="194"/>
      <c r="I541" s="193"/>
      <c r="J541" s="194"/>
      <c r="K541" s="193"/>
      <c r="L541" s="194"/>
      <c r="M541" s="193"/>
      <c r="N541" s="194"/>
    </row>
    <row r="542" spans="1:15" ht="16.5" customHeight="1" x14ac:dyDescent="0.25">
      <c r="A542" s="192" t="s">
        <v>57</v>
      </c>
      <c r="B542" s="175">
        <f t="shared" ref="B542" si="159">MIN(B539+3,B541)</f>
        <v>63</v>
      </c>
      <c r="G542" s="193"/>
      <c r="H542" s="194"/>
      <c r="I542" s="193"/>
      <c r="J542" s="194"/>
      <c r="K542" s="193"/>
      <c r="L542" s="194"/>
      <c r="M542" s="193"/>
      <c r="N542" s="194"/>
    </row>
    <row r="543" spans="1:15" ht="16.5" customHeight="1" x14ac:dyDescent="0.25">
      <c r="A543" s="192" t="s">
        <v>58</v>
      </c>
      <c r="G543" s="193"/>
      <c r="H543" s="194"/>
      <c r="I543" s="193"/>
      <c r="J543" s="194"/>
      <c r="K543" s="193"/>
      <c r="L543" s="194"/>
      <c r="M543" s="193"/>
      <c r="N543" s="194"/>
    </row>
    <row r="544" spans="1:15" ht="16.5" customHeight="1" x14ac:dyDescent="0.25">
      <c r="G544" s="193"/>
      <c r="H544" s="194"/>
      <c r="I544" s="193"/>
      <c r="J544" s="194"/>
      <c r="K544" s="193"/>
      <c r="L544" s="194"/>
      <c r="M544" s="193"/>
      <c r="N544" s="194"/>
    </row>
    <row r="545" spans="2:15" ht="16.5" customHeight="1" x14ac:dyDescent="0.25">
      <c r="G545" s="193"/>
      <c r="H545" s="194"/>
      <c r="I545" s="193"/>
      <c r="J545" s="194"/>
      <c r="K545" s="193"/>
      <c r="L545" s="194"/>
      <c r="M545" s="193"/>
      <c r="N545" s="194"/>
    </row>
    <row r="546" spans="2:15" ht="16.5" customHeight="1" x14ac:dyDescent="0.25">
      <c r="G546" s="193"/>
      <c r="H546" s="194"/>
      <c r="I546" s="193"/>
      <c r="J546" s="194"/>
      <c r="K546" s="193"/>
      <c r="L546" s="194"/>
      <c r="M546" s="193"/>
      <c r="N546" s="194"/>
    </row>
    <row r="547" spans="2:15" ht="16.5" customHeight="1" x14ac:dyDescent="0.25">
      <c r="G547" s="193"/>
      <c r="H547" s="194"/>
      <c r="I547" s="193"/>
      <c r="J547" s="194"/>
      <c r="K547" s="193"/>
      <c r="L547" s="194"/>
      <c r="M547" s="193"/>
      <c r="N547" s="194"/>
    </row>
    <row r="548" spans="2:15" ht="16.5" customHeight="1" x14ac:dyDescent="0.25">
      <c r="G548" s="193"/>
      <c r="H548" s="194"/>
      <c r="I548" s="193"/>
      <c r="J548" s="194"/>
      <c r="K548" s="193"/>
      <c r="L548" s="194"/>
      <c r="M548" s="193"/>
      <c r="N548" s="194"/>
    </row>
    <row r="549" spans="2:15" ht="16.5" customHeight="1" x14ac:dyDescent="0.25">
      <c r="G549" s="193"/>
      <c r="H549" s="194"/>
      <c r="I549" s="193"/>
      <c r="J549" s="194"/>
      <c r="K549" s="193"/>
      <c r="L549" s="194"/>
      <c r="M549" s="193"/>
      <c r="N549" s="194"/>
    </row>
    <row r="550" spans="2:15" ht="16.5" customHeight="1" x14ac:dyDescent="0.25">
      <c r="G550" s="193"/>
      <c r="H550" s="194"/>
      <c r="I550" s="193"/>
      <c r="J550" s="194"/>
      <c r="K550" s="193"/>
      <c r="L550" s="194"/>
      <c r="M550" s="193"/>
      <c r="N550" s="194"/>
    </row>
    <row r="551" spans="2:15" ht="16.5" customHeight="1" x14ac:dyDescent="0.25">
      <c r="G551" s="193"/>
      <c r="H551" s="194"/>
      <c r="I551" s="193"/>
      <c r="J551" s="194"/>
      <c r="K551" s="193"/>
      <c r="L551" s="194"/>
      <c r="M551" s="193"/>
      <c r="N551" s="194"/>
    </row>
    <row r="552" spans="2:15" ht="16.5" customHeight="1" x14ac:dyDescent="0.25">
      <c r="G552" s="193"/>
      <c r="H552" s="194"/>
      <c r="I552" s="193"/>
      <c r="J552" s="194"/>
      <c r="K552" s="193"/>
      <c r="L552" s="194"/>
      <c r="M552" s="193"/>
      <c r="N552" s="194"/>
    </row>
    <row r="553" spans="2:15" ht="16.5" customHeight="1" x14ac:dyDescent="0.25">
      <c r="G553" s="193"/>
      <c r="H553" s="194"/>
      <c r="I553" s="193"/>
      <c r="J553" s="194"/>
      <c r="K553" s="193"/>
      <c r="L553" s="194"/>
      <c r="M553" s="193"/>
      <c r="N553" s="194"/>
    </row>
    <row r="554" spans="2:15" ht="16.5" customHeight="1" x14ac:dyDescent="0.25">
      <c r="G554" s="193"/>
      <c r="H554" s="194"/>
      <c r="I554" s="193"/>
      <c r="J554" s="194"/>
      <c r="K554" s="193"/>
      <c r="L554" s="194"/>
      <c r="M554" s="193"/>
      <c r="N554" s="194"/>
    </row>
    <row r="555" spans="2:15" ht="16.5" customHeight="1" x14ac:dyDescent="0.25">
      <c r="G555" s="193"/>
      <c r="H555" s="194"/>
      <c r="I555" s="193"/>
      <c r="J555" s="194"/>
      <c r="K555" s="193"/>
      <c r="L555" s="194"/>
      <c r="M555" s="193"/>
      <c r="N555" s="194"/>
    </row>
    <row r="556" spans="2:15" ht="16.5" customHeight="1" x14ac:dyDescent="0.25">
      <c r="G556" s="193"/>
      <c r="H556" s="194"/>
      <c r="I556" s="193"/>
      <c r="J556" s="194"/>
      <c r="K556" s="193"/>
      <c r="L556" s="194"/>
      <c r="M556" s="193"/>
      <c r="N556" s="194"/>
    </row>
    <row r="557" spans="2:15" ht="16.5" customHeight="1" x14ac:dyDescent="0.25">
      <c r="G557" s="193"/>
      <c r="H557" s="194"/>
      <c r="I557" s="193"/>
      <c r="J557" s="194"/>
      <c r="K557" s="193"/>
      <c r="L557" s="194"/>
      <c r="M557" s="193"/>
      <c r="N557" s="194"/>
    </row>
    <row r="558" spans="2:15" ht="16.5" customHeight="1" thickBot="1" x14ac:dyDescent="0.3">
      <c r="G558" s="195"/>
      <c r="H558" s="196"/>
      <c r="I558" s="195"/>
      <c r="J558" s="196"/>
      <c r="K558" s="195"/>
      <c r="L558" s="196"/>
      <c r="M558" s="195"/>
      <c r="N558" s="196"/>
    </row>
    <row r="559" spans="2:15" s="185" customFormat="1" ht="27.4" customHeight="1" x14ac:dyDescent="0.25">
      <c r="B559" s="197"/>
      <c r="C559" s="197"/>
      <c r="D559" s="197"/>
      <c r="E559" s="197"/>
      <c r="F559" s="272"/>
      <c r="G559" s="186" t="str">
        <f t="shared" ref="G559" si="160">H539</f>
        <v/>
      </c>
      <c r="H559" s="187" t="str">
        <f t="shared" ref="H559" si="161">G539</f>
        <v/>
      </c>
      <c r="I559" s="186" t="str">
        <f t="shared" ref="I559" si="162">J539</f>
        <v/>
      </c>
      <c r="J559" s="187" t="str">
        <f t="shared" ref="J559" si="163">I539</f>
        <v/>
      </c>
      <c r="K559" s="186" t="str">
        <f t="shared" ref="K559" si="164">L539</f>
        <v/>
      </c>
      <c r="L559" s="187" t="str">
        <f t="shared" ref="L559" si="165">K539</f>
        <v/>
      </c>
      <c r="M559" s="186" t="str">
        <f t="shared" ref="M559" si="166">N539</f>
        <v/>
      </c>
      <c r="N559" s="187" t="str">
        <f t="shared" ref="N559" si="167">M539</f>
        <v/>
      </c>
      <c r="O559" s="272"/>
    </row>
    <row r="560" spans="2:15" ht="64.5" customHeight="1" x14ac:dyDescent="0.25">
      <c r="G560" s="191"/>
      <c r="H560" s="190"/>
      <c r="I560" s="191"/>
      <c r="J560" s="190"/>
      <c r="K560" s="191"/>
      <c r="L560" s="190"/>
      <c r="M560" s="191"/>
      <c r="N560" s="190"/>
    </row>
    <row r="561" spans="7:14" ht="16.5" customHeight="1" x14ac:dyDescent="0.25">
      <c r="G561" s="193"/>
      <c r="H561" s="194"/>
      <c r="I561" s="193"/>
      <c r="J561" s="194"/>
      <c r="K561" s="193"/>
      <c r="L561" s="194"/>
      <c r="M561" s="193"/>
      <c r="N561" s="194"/>
    </row>
    <row r="562" spans="7:14" ht="16.5" customHeight="1" x14ac:dyDescent="0.25">
      <c r="G562" s="193"/>
      <c r="H562" s="194"/>
      <c r="I562" s="193"/>
      <c r="J562" s="194"/>
      <c r="K562" s="193"/>
      <c r="L562" s="194"/>
      <c r="M562" s="193"/>
      <c r="N562" s="194"/>
    </row>
    <row r="563" spans="7:14" ht="16.5" customHeight="1" x14ac:dyDescent="0.25">
      <c r="G563" s="193"/>
      <c r="H563" s="194"/>
      <c r="I563" s="193"/>
      <c r="J563" s="194"/>
      <c r="K563" s="193"/>
      <c r="L563" s="194"/>
      <c r="M563" s="193"/>
      <c r="N563" s="194"/>
    </row>
    <row r="564" spans="7:14" ht="16.5" customHeight="1" x14ac:dyDescent="0.25">
      <c r="G564" s="193"/>
      <c r="H564" s="194"/>
      <c r="I564" s="193"/>
      <c r="J564" s="194"/>
      <c r="K564" s="193"/>
      <c r="L564" s="194"/>
      <c r="M564" s="193"/>
      <c r="N564" s="194"/>
    </row>
    <row r="565" spans="7:14" ht="16.5" customHeight="1" x14ac:dyDescent="0.25">
      <c r="G565" s="193"/>
      <c r="H565" s="194"/>
      <c r="I565" s="193"/>
      <c r="J565" s="194"/>
      <c r="K565" s="193"/>
      <c r="L565" s="194"/>
      <c r="M565" s="193"/>
      <c r="N565" s="194"/>
    </row>
    <row r="566" spans="7:14" ht="16.5" customHeight="1" x14ac:dyDescent="0.25">
      <c r="G566" s="193"/>
      <c r="H566" s="194"/>
      <c r="I566" s="193"/>
      <c r="J566" s="194"/>
      <c r="K566" s="193"/>
      <c r="L566" s="194"/>
      <c r="M566" s="193"/>
      <c r="N566" s="194"/>
    </row>
    <row r="567" spans="7:14" ht="16.5" customHeight="1" x14ac:dyDescent="0.25">
      <c r="G567" s="193"/>
      <c r="H567" s="194"/>
      <c r="I567" s="193"/>
      <c r="J567" s="194"/>
      <c r="K567" s="193"/>
      <c r="L567" s="194"/>
      <c r="M567" s="193"/>
      <c r="N567" s="194"/>
    </row>
    <row r="568" spans="7:14" ht="16.5" customHeight="1" x14ac:dyDescent="0.25">
      <c r="G568" s="193"/>
      <c r="H568" s="194"/>
      <c r="I568" s="193"/>
      <c r="J568" s="194"/>
      <c r="K568" s="193"/>
      <c r="L568" s="194"/>
      <c r="M568" s="193"/>
      <c r="N568" s="194"/>
    </row>
    <row r="569" spans="7:14" ht="16.5" customHeight="1" x14ac:dyDescent="0.25">
      <c r="G569" s="193"/>
      <c r="H569" s="194"/>
      <c r="I569" s="193"/>
      <c r="J569" s="194"/>
      <c r="K569" s="193"/>
      <c r="L569" s="194"/>
      <c r="M569" s="193"/>
      <c r="N569" s="194"/>
    </row>
    <row r="570" spans="7:14" ht="16.5" customHeight="1" x14ac:dyDescent="0.25">
      <c r="G570" s="193"/>
      <c r="H570" s="194"/>
      <c r="I570" s="193"/>
      <c r="J570" s="194"/>
      <c r="K570" s="193"/>
      <c r="L570" s="194"/>
      <c r="M570" s="193"/>
      <c r="N570" s="194"/>
    </row>
    <row r="571" spans="7:14" ht="16.5" customHeight="1" x14ac:dyDescent="0.25">
      <c r="G571" s="193"/>
      <c r="H571" s="194"/>
      <c r="I571" s="193"/>
      <c r="J571" s="194"/>
      <c r="K571" s="193"/>
      <c r="L571" s="194"/>
      <c r="M571" s="193"/>
      <c r="N571" s="194"/>
    </row>
    <row r="572" spans="7:14" ht="16.5" customHeight="1" x14ac:dyDescent="0.25">
      <c r="G572" s="193"/>
      <c r="H572" s="194"/>
      <c r="I572" s="193"/>
      <c r="J572" s="194"/>
      <c r="K572" s="193"/>
      <c r="L572" s="194"/>
      <c r="M572" s="193"/>
      <c r="N572" s="194"/>
    </row>
    <row r="573" spans="7:14" ht="16.5" customHeight="1" x14ac:dyDescent="0.25">
      <c r="G573" s="193"/>
      <c r="H573" s="194"/>
      <c r="I573" s="193"/>
      <c r="J573" s="194"/>
      <c r="K573" s="193"/>
      <c r="L573" s="194"/>
      <c r="M573" s="193"/>
      <c r="N573" s="194"/>
    </row>
    <row r="574" spans="7:14" ht="16.5" customHeight="1" x14ac:dyDescent="0.25">
      <c r="G574" s="193"/>
      <c r="H574" s="194"/>
      <c r="I574" s="193"/>
      <c r="J574" s="194"/>
      <c r="K574" s="193"/>
      <c r="L574" s="194"/>
      <c r="M574" s="193"/>
      <c r="N574" s="194"/>
    </row>
    <row r="575" spans="7:14" ht="16.5" customHeight="1" x14ac:dyDescent="0.25">
      <c r="G575" s="193"/>
      <c r="H575" s="194"/>
      <c r="I575" s="193"/>
      <c r="J575" s="194"/>
      <c r="K575" s="193"/>
      <c r="L575" s="194"/>
      <c r="M575" s="193"/>
      <c r="N575" s="194"/>
    </row>
    <row r="576" spans="7:14" ht="16.5" customHeight="1" x14ac:dyDescent="0.25">
      <c r="G576" s="193"/>
      <c r="H576" s="194"/>
      <c r="I576" s="193"/>
      <c r="J576" s="194"/>
      <c r="K576" s="193"/>
      <c r="L576" s="194"/>
      <c r="M576" s="193"/>
      <c r="N576" s="194"/>
    </row>
    <row r="577" spans="1:15" ht="33" customHeight="1" x14ac:dyDescent="0.25">
      <c r="G577" s="193"/>
      <c r="H577" s="194"/>
      <c r="I577" s="193"/>
      <c r="J577" s="194"/>
      <c r="K577" s="193"/>
      <c r="L577" s="194"/>
      <c r="M577" s="193"/>
      <c r="N577" s="194"/>
    </row>
    <row r="578" spans="1:15" ht="70.5" customHeight="1" thickBot="1" x14ac:dyDescent="0.3">
      <c r="A578" s="177"/>
      <c r="B578" s="178"/>
      <c r="C578" s="178"/>
      <c r="D578" s="178"/>
      <c r="E578" s="178"/>
      <c r="G578" s="195"/>
      <c r="H578" s="196"/>
      <c r="I578" s="195"/>
      <c r="J578" s="196"/>
      <c r="K578" s="195"/>
      <c r="L578" s="196"/>
      <c r="M578" s="195"/>
      <c r="N578" s="196"/>
    </row>
    <row r="579" spans="1:15" s="179" customFormat="1" ht="36" customHeight="1" thickBot="1" x14ac:dyDescent="0.3">
      <c r="C579" s="180"/>
      <c r="D579" s="180"/>
      <c r="E579" s="180"/>
      <c r="F579" s="271"/>
      <c r="G579" s="181" t="str">
        <f t="shared" ref="G579" si="168">IF(ISNUMBER(H579),"Feld:","")</f>
        <v/>
      </c>
      <c r="H579" s="179" t="str">
        <f>INDEX('Vorrunden-Einzelergebnisse'!C:C,B580)</f>
        <v/>
      </c>
      <c r="O579" s="271"/>
    </row>
    <row r="580" spans="1:15" s="185" customFormat="1" ht="27.4" customHeight="1" x14ac:dyDescent="0.25">
      <c r="A580" s="182" t="s">
        <v>55</v>
      </c>
      <c r="B580" s="183">
        <f t="shared" ref="B580" si="169">B542+1</f>
        <v>64</v>
      </c>
      <c r="C580" s="184">
        <f t="shared" ref="C580" si="170">IF(B580+1&lt;=B583,B580+1,"")</f>
        <v>65</v>
      </c>
      <c r="D580" s="184">
        <f t="shared" ref="D580" si="171">IF(C580+1&lt;=B583,C580+1,"")</f>
        <v>66</v>
      </c>
      <c r="E580" s="184">
        <f t="shared" ref="E580" si="172">IF(D580+1&lt;=B583,D580+1,"")</f>
        <v>67</v>
      </c>
      <c r="F580" s="272"/>
      <c r="G580" s="186" t="str">
        <f>IFERROR(INDEX('Vorrunden-Einzelergebnisse'!$H:$H,B580),"")</f>
        <v/>
      </c>
      <c r="H580" s="187" t="str">
        <f>IFERROR(INDEX('Vorrunden-Einzelergebnisse'!$I:$I,B580),"")</f>
        <v/>
      </c>
      <c r="I580" s="186" t="str">
        <f>IFERROR(INDEX('Vorrunden-Einzelergebnisse'!$H:$H,C580),"")</f>
        <v/>
      </c>
      <c r="J580" s="187" t="str">
        <f>IFERROR(INDEX('Vorrunden-Einzelergebnisse'!$I:$I,C580),"")</f>
        <v/>
      </c>
      <c r="K580" s="186" t="str">
        <f>IFERROR(INDEX('Vorrunden-Einzelergebnisse'!$H:$H,D580),"")</f>
        <v/>
      </c>
      <c r="L580" s="187" t="str">
        <f>IFERROR(INDEX('Vorrunden-Einzelergebnisse'!$I:$I,D580),"")</f>
        <v/>
      </c>
      <c r="M580" s="186" t="str">
        <f>IFERROR(INDEX('Vorrunden-Einzelergebnisse'!$H:$H,E580),"")</f>
        <v/>
      </c>
      <c r="N580" s="187" t="str">
        <f>IFERROR(INDEX('Vorrunden-Einzelergebnisse'!$I:$I,E580),"")</f>
        <v/>
      </c>
      <c r="O580" s="272"/>
    </row>
    <row r="581" spans="1:15" ht="64.5" customHeight="1" x14ac:dyDescent="0.25">
      <c r="A581" s="188"/>
      <c r="G581" s="189"/>
      <c r="H581" s="190"/>
      <c r="I581" s="191"/>
      <c r="J581" s="190"/>
      <c r="K581" s="191"/>
      <c r="L581" s="190"/>
      <c r="M581" s="191"/>
      <c r="N581" s="190"/>
    </row>
    <row r="582" spans="1:15" ht="16.5" customHeight="1" x14ac:dyDescent="0.25">
      <c r="A582" s="192" t="s">
        <v>56</v>
      </c>
      <c r="B582" s="175">
        <f>MATCH(H579,'Vorrunden-Einzelergebnisse'!C:C,1)</f>
        <v>128</v>
      </c>
      <c r="G582" s="193"/>
      <c r="H582" s="194"/>
      <c r="I582" s="193"/>
      <c r="J582" s="194"/>
      <c r="K582" s="193"/>
      <c r="L582" s="194"/>
      <c r="M582" s="193"/>
      <c r="N582" s="194"/>
    </row>
    <row r="583" spans="1:15" ht="16.5" customHeight="1" x14ac:dyDescent="0.25">
      <c r="A583" s="192" t="s">
        <v>57</v>
      </c>
      <c r="B583" s="175">
        <f t="shared" ref="B583" si="173">MIN(B580+3,B582)</f>
        <v>67</v>
      </c>
      <c r="G583" s="193"/>
      <c r="H583" s="194"/>
      <c r="I583" s="193"/>
      <c r="J583" s="194"/>
      <c r="K583" s="193"/>
      <c r="L583" s="194"/>
      <c r="M583" s="193"/>
      <c r="N583" s="194"/>
    </row>
    <row r="584" spans="1:15" ht="16.5" customHeight="1" x14ac:dyDescent="0.25">
      <c r="A584" s="192" t="s">
        <v>58</v>
      </c>
      <c r="G584" s="193"/>
      <c r="H584" s="194"/>
      <c r="I584" s="193"/>
      <c r="J584" s="194"/>
      <c r="K584" s="193"/>
      <c r="L584" s="194"/>
      <c r="M584" s="193"/>
      <c r="N584" s="194"/>
    </row>
    <row r="585" spans="1:15" ht="16.5" customHeight="1" x14ac:dyDescent="0.25">
      <c r="G585" s="193"/>
      <c r="H585" s="194"/>
      <c r="I585" s="193"/>
      <c r="J585" s="194"/>
      <c r="K585" s="193"/>
      <c r="L585" s="194"/>
      <c r="M585" s="193"/>
      <c r="N585" s="194"/>
    </row>
    <row r="586" spans="1:15" ht="16.5" customHeight="1" x14ac:dyDescent="0.25">
      <c r="G586" s="193"/>
      <c r="H586" s="194"/>
      <c r="I586" s="193"/>
      <c r="J586" s="194"/>
      <c r="K586" s="193"/>
      <c r="L586" s="194"/>
      <c r="M586" s="193"/>
      <c r="N586" s="194"/>
    </row>
    <row r="587" spans="1:15" ht="16.5" customHeight="1" x14ac:dyDescent="0.25">
      <c r="G587" s="193"/>
      <c r="H587" s="194"/>
      <c r="I587" s="193"/>
      <c r="J587" s="194"/>
      <c r="K587" s="193"/>
      <c r="L587" s="194"/>
      <c r="M587" s="193"/>
      <c r="N587" s="194"/>
    </row>
    <row r="588" spans="1:15" ht="16.5" customHeight="1" x14ac:dyDescent="0.25">
      <c r="G588" s="193"/>
      <c r="H588" s="194"/>
      <c r="I588" s="193"/>
      <c r="J588" s="194"/>
      <c r="K588" s="193"/>
      <c r="L588" s="194"/>
      <c r="M588" s="193"/>
      <c r="N588" s="194"/>
    </row>
    <row r="589" spans="1:15" ht="16.5" customHeight="1" x14ac:dyDescent="0.25">
      <c r="G589" s="193"/>
      <c r="H589" s="194"/>
      <c r="I589" s="193"/>
      <c r="J589" s="194"/>
      <c r="K589" s="193"/>
      <c r="L589" s="194"/>
      <c r="M589" s="193"/>
      <c r="N589" s="194"/>
    </row>
    <row r="590" spans="1:15" ht="16.5" customHeight="1" x14ac:dyDescent="0.25">
      <c r="G590" s="193"/>
      <c r="H590" s="194"/>
      <c r="I590" s="193"/>
      <c r="J590" s="194"/>
      <c r="K590" s="193"/>
      <c r="L590" s="194"/>
      <c r="M590" s="193"/>
      <c r="N590" s="194"/>
    </row>
    <row r="591" spans="1:15" ht="16.5" customHeight="1" x14ac:dyDescent="0.25">
      <c r="G591" s="193"/>
      <c r="H591" s="194"/>
      <c r="I591" s="193"/>
      <c r="J591" s="194"/>
      <c r="K591" s="193"/>
      <c r="L591" s="194"/>
      <c r="M591" s="193"/>
      <c r="N591" s="194"/>
    </row>
    <row r="592" spans="1:15" ht="16.5" customHeight="1" x14ac:dyDescent="0.25">
      <c r="G592" s="193"/>
      <c r="H592" s="194"/>
      <c r="I592" s="193"/>
      <c r="J592" s="194"/>
      <c r="K592" s="193"/>
      <c r="L592" s="194"/>
      <c r="M592" s="193"/>
      <c r="N592" s="194"/>
    </row>
    <row r="593" spans="2:15" ht="16.5" customHeight="1" x14ac:dyDescent="0.25">
      <c r="G593" s="193"/>
      <c r="H593" s="194"/>
      <c r="I593" s="193"/>
      <c r="J593" s="194"/>
      <c r="K593" s="193"/>
      <c r="L593" s="194"/>
      <c r="M593" s="193"/>
      <c r="N593" s="194"/>
    </row>
    <row r="594" spans="2:15" ht="16.5" customHeight="1" x14ac:dyDescent="0.25">
      <c r="G594" s="193"/>
      <c r="H594" s="194"/>
      <c r="I594" s="193"/>
      <c r="J594" s="194"/>
      <c r="K594" s="193"/>
      <c r="L594" s="194"/>
      <c r="M594" s="193"/>
      <c r="N594" s="194"/>
    </row>
    <row r="595" spans="2:15" ht="16.5" customHeight="1" x14ac:dyDescent="0.25">
      <c r="G595" s="193"/>
      <c r="H595" s="194"/>
      <c r="I595" s="193"/>
      <c r="J595" s="194"/>
      <c r="K595" s="193"/>
      <c r="L595" s="194"/>
      <c r="M595" s="193"/>
      <c r="N595" s="194"/>
    </row>
    <row r="596" spans="2:15" ht="16.5" customHeight="1" x14ac:dyDescent="0.25">
      <c r="G596" s="193"/>
      <c r="H596" s="194"/>
      <c r="I596" s="193"/>
      <c r="J596" s="194"/>
      <c r="K596" s="193"/>
      <c r="L596" s="194"/>
      <c r="M596" s="193"/>
      <c r="N596" s="194"/>
    </row>
    <row r="597" spans="2:15" ht="16.5" customHeight="1" x14ac:dyDescent="0.25">
      <c r="G597" s="193"/>
      <c r="H597" s="194"/>
      <c r="I597" s="193"/>
      <c r="J597" s="194"/>
      <c r="K597" s="193"/>
      <c r="L597" s="194"/>
      <c r="M597" s="193"/>
      <c r="N597" s="194"/>
    </row>
    <row r="598" spans="2:15" ht="16.5" customHeight="1" x14ac:dyDescent="0.25">
      <c r="G598" s="193"/>
      <c r="H598" s="194"/>
      <c r="I598" s="193"/>
      <c r="J598" s="194"/>
      <c r="K598" s="193"/>
      <c r="L598" s="194"/>
      <c r="M598" s="193"/>
      <c r="N598" s="194"/>
    </row>
    <row r="599" spans="2:15" ht="16.5" customHeight="1" thickBot="1" x14ac:dyDescent="0.3">
      <c r="G599" s="195"/>
      <c r="H599" s="196"/>
      <c r="I599" s="195"/>
      <c r="J599" s="196"/>
      <c r="K599" s="195"/>
      <c r="L599" s="196"/>
      <c r="M599" s="195"/>
      <c r="N599" s="196"/>
    </row>
    <row r="600" spans="2:15" s="185" customFormat="1" ht="27.4" customHeight="1" x14ac:dyDescent="0.25">
      <c r="B600" s="197"/>
      <c r="C600" s="197"/>
      <c r="D600" s="197"/>
      <c r="E600" s="197"/>
      <c r="F600" s="272"/>
      <c r="G600" s="186" t="str">
        <f t="shared" ref="G600" si="174">H580</f>
        <v/>
      </c>
      <c r="H600" s="187" t="str">
        <f t="shared" ref="H600" si="175">G580</f>
        <v/>
      </c>
      <c r="I600" s="186" t="str">
        <f t="shared" ref="I600" si="176">J580</f>
        <v/>
      </c>
      <c r="J600" s="187" t="str">
        <f t="shared" ref="J600" si="177">I580</f>
        <v/>
      </c>
      <c r="K600" s="186" t="str">
        <f t="shared" ref="K600" si="178">L580</f>
        <v/>
      </c>
      <c r="L600" s="187" t="str">
        <f t="shared" ref="L600" si="179">K580</f>
        <v/>
      </c>
      <c r="M600" s="186" t="str">
        <f t="shared" ref="M600" si="180">N580</f>
        <v/>
      </c>
      <c r="N600" s="187" t="str">
        <f t="shared" ref="N600" si="181">M580</f>
        <v/>
      </c>
      <c r="O600" s="272"/>
    </row>
    <row r="601" spans="2:15" ht="64.5" customHeight="1" x14ac:dyDescent="0.25">
      <c r="G601" s="191"/>
      <c r="H601" s="190"/>
      <c r="I601" s="191"/>
      <c r="J601" s="190"/>
      <c r="K601" s="191"/>
      <c r="L601" s="190"/>
      <c r="M601" s="191"/>
      <c r="N601" s="190"/>
    </row>
    <row r="602" spans="2:15" ht="16.5" customHeight="1" x14ac:dyDescent="0.25">
      <c r="G602" s="193"/>
      <c r="H602" s="194"/>
      <c r="I602" s="193"/>
      <c r="J602" s="194"/>
      <c r="K602" s="193"/>
      <c r="L602" s="194"/>
      <c r="M602" s="193"/>
      <c r="N602" s="194"/>
    </row>
    <row r="603" spans="2:15" ht="16.5" customHeight="1" x14ac:dyDescent="0.25">
      <c r="G603" s="193"/>
      <c r="H603" s="194"/>
      <c r="I603" s="193"/>
      <c r="J603" s="194"/>
      <c r="K603" s="193"/>
      <c r="L603" s="194"/>
      <c r="M603" s="193"/>
      <c r="N603" s="194"/>
    </row>
    <row r="604" spans="2:15" ht="16.5" customHeight="1" x14ac:dyDescent="0.25">
      <c r="G604" s="193"/>
      <c r="H604" s="194"/>
      <c r="I604" s="193"/>
      <c r="J604" s="194"/>
      <c r="K604" s="193"/>
      <c r="L604" s="194"/>
      <c r="M604" s="193"/>
      <c r="N604" s="194"/>
    </row>
    <row r="605" spans="2:15" ht="16.5" customHeight="1" x14ac:dyDescent="0.25">
      <c r="G605" s="193"/>
      <c r="H605" s="194"/>
      <c r="I605" s="193"/>
      <c r="J605" s="194"/>
      <c r="K605" s="193"/>
      <c r="L605" s="194"/>
      <c r="M605" s="193"/>
      <c r="N605" s="194"/>
    </row>
    <row r="606" spans="2:15" ht="16.5" customHeight="1" x14ac:dyDescent="0.25">
      <c r="G606" s="193"/>
      <c r="H606" s="194"/>
      <c r="I606" s="193"/>
      <c r="J606" s="194"/>
      <c r="K606" s="193"/>
      <c r="L606" s="194"/>
      <c r="M606" s="193"/>
      <c r="N606" s="194"/>
    </row>
    <row r="607" spans="2:15" ht="16.5" customHeight="1" x14ac:dyDescent="0.25">
      <c r="G607" s="193"/>
      <c r="H607" s="194"/>
      <c r="I607" s="193"/>
      <c r="J607" s="194"/>
      <c r="K607" s="193"/>
      <c r="L607" s="194"/>
      <c r="M607" s="193"/>
      <c r="N607" s="194"/>
    </row>
    <row r="608" spans="2:15" ht="16.5" customHeight="1" x14ac:dyDescent="0.25">
      <c r="G608" s="193"/>
      <c r="H608" s="194"/>
      <c r="I608" s="193"/>
      <c r="J608" s="194"/>
      <c r="K608" s="193"/>
      <c r="L608" s="194"/>
      <c r="M608" s="193"/>
      <c r="N608" s="194"/>
    </row>
    <row r="609" spans="1:15" ht="16.5" customHeight="1" x14ac:dyDescent="0.25">
      <c r="G609" s="193"/>
      <c r="H609" s="194"/>
      <c r="I609" s="193"/>
      <c r="J609" s="194"/>
      <c r="K609" s="193"/>
      <c r="L609" s="194"/>
      <c r="M609" s="193"/>
      <c r="N609" s="194"/>
    </row>
    <row r="610" spans="1:15" ht="16.5" customHeight="1" x14ac:dyDescent="0.25">
      <c r="G610" s="193"/>
      <c r="H610" s="194"/>
      <c r="I610" s="193"/>
      <c r="J610" s="194"/>
      <c r="K610" s="193"/>
      <c r="L610" s="194"/>
      <c r="M610" s="193"/>
      <c r="N610" s="194"/>
    </row>
    <row r="611" spans="1:15" ht="16.5" customHeight="1" x14ac:dyDescent="0.25">
      <c r="G611" s="193"/>
      <c r="H611" s="194"/>
      <c r="I611" s="193"/>
      <c r="J611" s="194"/>
      <c r="K611" s="193"/>
      <c r="L611" s="194"/>
      <c r="M611" s="193"/>
      <c r="N611" s="194"/>
    </row>
    <row r="612" spans="1:15" ht="16.5" customHeight="1" x14ac:dyDescent="0.25">
      <c r="G612" s="193"/>
      <c r="H612" s="194"/>
      <c r="I612" s="193"/>
      <c r="J612" s="194"/>
      <c r="K612" s="193"/>
      <c r="L612" s="194"/>
      <c r="M612" s="193"/>
      <c r="N612" s="194"/>
    </row>
    <row r="613" spans="1:15" ht="16.5" customHeight="1" x14ac:dyDescent="0.25">
      <c r="G613" s="193"/>
      <c r="H613" s="194"/>
      <c r="I613" s="193"/>
      <c r="J613" s="194"/>
      <c r="K613" s="193"/>
      <c r="L613" s="194"/>
      <c r="M613" s="193"/>
      <c r="N613" s="194"/>
    </row>
    <row r="614" spans="1:15" ht="16.5" customHeight="1" x14ac:dyDescent="0.25">
      <c r="G614" s="193"/>
      <c r="H614" s="194"/>
      <c r="I614" s="193"/>
      <c r="J614" s="194"/>
      <c r="K614" s="193"/>
      <c r="L614" s="194"/>
      <c r="M614" s="193"/>
      <c r="N614" s="194"/>
    </row>
    <row r="615" spans="1:15" ht="16.5" customHeight="1" x14ac:dyDescent="0.25">
      <c r="G615" s="193"/>
      <c r="H615" s="194"/>
      <c r="I615" s="193"/>
      <c r="J615" s="194"/>
      <c r="K615" s="193"/>
      <c r="L615" s="194"/>
      <c r="M615" s="193"/>
      <c r="N615" s="194"/>
    </row>
    <row r="616" spans="1:15" ht="16.5" customHeight="1" x14ac:dyDescent="0.25">
      <c r="G616" s="193"/>
      <c r="H616" s="194"/>
      <c r="I616" s="193"/>
      <c r="J616" s="194"/>
      <c r="K616" s="193"/>
      <c r="L616" s="194"/>
      <c r="M616" s="193"/>
      <c r="N616" s="194"/>
    </row>
    <row r="617" spans="1:15" ht="16.5" customHeight="1" x14ac:dyDescent="0.25">
      <c r="G617" s="193"/>
      <c r="H617" s="194"/>
      <c r="I617" s="193"/>
      <c r="J617" s="194"/>
      <c r="K617" s="193"/>
      <c r="L617" s="194"/>
      <c r="M617" s="193"/>
      <c r="N617" s="194"/>
    </row>
    <row r="618" spans="1:15" ht="16.5" customHeight="1" x14ac:dyDescent="0.25">
      <c r="G618" s="193"/>
      <c r="H618" s="194"/>
      <c r="I618" s="193"/>
      <c r="J618" s="194"/>
      <c r="K618" s="193"/>
      <c r="L618" s="194"/>
      <c r="M618" s="193"/>
      <c r="N618" s="194"/>
    </row>
    <row r="619" spans="1:15" ht="16.5" customHeight="1" thickBot="1" x14ac:dyDescent="0.3">
      <c r="A619" s="177"/>
      <c r="B619" s="178"/>
      <c r="C619" s="178"/>
      <c r="D619" s="178"/>
      <c r="E619" s="178"/>
      <c r="G619" s="195"/>
      <c r="H619" s="196"/>
      <c r="I619" s="195"/>
      <c r="J619" s="196"/>
      <c r="K619" s="195"/>
      <c r="L619" s="196"/>
      <c r="M619" s="195"/>
      <c r="N619" s="196"/>
    </row>
    <row r="620" spans="1:15" s="179" customFormat="1" ht="36" customHeight="1" thickBot="1" x14ac:dyDescent="0.3">
      <c r="C620" s="180"/>
      <c r="D620" s="180"/>
      <c r="E620" s="180"/>
      <c r="F620" s="271"/>
      <c r="G620" s="181" t="str">
        <f t="shared" ref="G620" si="182">IF(ISNUMBER(H620),"Feld:","")</f>
        <v/>
      </c>
      <c r="H620" s="179" t="str">
        <f>INDEX('Vorrunden-Einzelergebnisse'!C:C,B621)</f>
        <v/>
      </c>
      <c r="O620" s="271"/>
    </row>
    <row r="621" spans="1:15" s="185" customFormat="1" ht="27.4" customHeight="1" x14ac:dyDescent="0.25">
      <c r="A621" s="182" t="s">
        <v>55</v>
      </c>
      <c r="B621" s="183">
        <f t="shared" ref="B621" si="183">B583+1</f>
        <v>68</v>
      </c>
      <c r="C621" s="184">
        <f t="shared" ref="C621" si="184">IF(B621+1&lt;=B624,B621+1,"")</f>
        <v>69</v>
      </c>
      <c r="D621" s="184">
        <f t="shared" ref="D621" si="185">IF(C621+1&lt;=B624,C621+1,"")</f>
        <v>70</v>
      </c>
      <c r="E621" s="184">
        <f t="shared" ref="E621" si="186">IF(D621+1&lt;=B624,D621+1,"")</f>
        <v>71</v>
      </c>
      <c r="F621" s="272"/>
      <c r="G621" s="186" t="str">
        <f>IFERROR(INDEX('Vorrunden-Einzelergebnisse'!$H:$H,B621),"")</f>
        <v/>
      </c>
      <c r="H621" s="187" t="str">
        <f>IFERROR(INDEX('Vorrunden-Einzelergebnisse'!$I:$I,B621),"")</f>
        <v/>
      </c>
      <c r="I621" s="186" t="str">
        <f>IFERROR(INDEX('Vorrunden-Einzelergebnisse'!$H:$H,C621),"")</f>
        <v/>
      </c>
      <c r="J621" s="187" t="str">
        <f>IFERROR(INDEX('Vorrunden-Einzelergebnisse'!$I:$I,C621),"")</f>
        <v/>
      </c>
      <c r="K621" s="186" t="str">
        <f>IFERROR(INDEX('Vorrunden-Einzelergebnisse'!$H:$H,D621),"")</f>
        <v/>
      </c>
      <c r="L621" s="187" t="str">
        <f>IFERROR(INDEX('Vorrunden-Einzelergebnisse'!$I:$I,D621),"")</f>
        <v/>
      </c>
      <c r="M621" s="186" t="str">
        <f>IFERROR(INDEX('Vorrunden-Einzelergebnisse'!$H:$H,E621),"")</f>
        <v/>
      </c>
      <c r="N621" s="187" t="str">
        <f>IFERROR(INDEX('Vorrunden-Einzelergebnisse'!$I:$I,E621),"")</f>
        <v/>
      </c>
      <c r="O621" s="272"/>
    </row>
    <row r="622" spans="1:15" ht="64.5" customHeight="1" x14ac:dyDescent="0.25">
      <c r="A622" s="188"/>
      <c r="G622" s="189"/>
      <c r="H622" s="190"/>
      <c r="I622" s="191"/>
      <c r="J622" s="190"/>
      <c r="K622" s="191"/>
      <c r="L622" s="190"/>
      <c r="M622" s="191"/>
      <c r="N622" s="190"/>
    </row>
    <row r="623" spans="1:15" ht="16.5" customHeight="1" x14ac:dyDescent="0.25">
      <c r="A623" s="192" t="s">
        <v>56</v>
      </c>
      <c r="B623" s="175">
        <f>MATCH(H620,'Vorrunden-Einzelergebnisse'!C:C,1)</f>
        <v>128</v>
      </c>
      <c r="G623" s="193"/>
      <c r="H623" s="194"/>
      <c r="I623" s="193"/>
      <c r="J623" s="194"/>
      <c r="K623" s="193"/>
      <c r="L623" s="194"/>
      <c r="M623" s="193"/>
      <c r="N623" s="194"/>
    </row>
    <row r="624" spans="1:15" ht="16.5" customHeight="1" x14ac:dyDescent="0.25">
      <c r="A624" s="192" t="s">
        <v>57</v>
      </c>
      <c r="B624" s="175">
        <f t="shared" ref="B624" si="187">MIN(B621+3,B623)</f>
        <v>71</v>
      </c>
      <c r="G624" s="193"/>
      <c r="H624" s="194"/>
      <c r="I624" s="193"/>
      <c r="J624" s="194"/>
      <c r="K624" s="193"/>
      <c r="L624" s="194"/>
      <c r="M624" s="193"/>
      <c r="N624" s="194"/>
    </row>
    <row r="625" spans="1:14" ht="16.5" customHeight="1" x14ac:dyDescent="0.25">
      <c r="A625" s="192" t="s">
        <v>58</v>
      </c>
      <c r="G625" s="193"/>
      <c r="H625" s="194"/>
      <c r="I625" s="193"/>
      <c r="J625" s="194"/>
      <c r="K625" s="193"/>
      <c r="L625" s="194"/>
      <c r="M625" s="193"/>
      <c r="N625" s="194"/>
    </row>
    <row r="626" spans="1:14" ht="16.5" customHeight="1" x14ac:dyDescent="0.25">
      <c r="G626" s="193"/>
      <c r="H626" s="194"/>
      <c r="I626" s="193"/>
      <c r="J626" s="194"/>
      <c r="K626" s="193"/>
      <c r="L626" s="194"/>
      <c r="M626" s="193"/>
      <c r="N626" s="194"/>
    </row>
    <row r="627" spans="1:14" ht="16.5" customHeight="1" x14ac:dyDescent="0.25">
      <c r="G627" s="193"/>
      <c r="H627" s="194"/>
      <c r="I627" s="193"/>
      <c r="J627" s="194"/>
      <c r="K627" s="193"/>
      <c r="L627" s="194"/>
      <c r="M627" s="193"/>
      <c r="N627" s="194"/>
    </row>
    <row r="628" spans="1:14" ht="16.5" customHeight="1" x14ac:dyDescent="0.25">
      <c r="G628" s="193"/>
      <c r="H628" s="194"/>
      <c r="I628" s="193"/>
      <c r="J628" s="194"/>
      <c r="K628" s="193"/>
      <c r="L628" s="194"/>
      <c r="M628" s="193"/>
      <c r="N628" s="194"/>
    </row>
    <row r="629" spans="1:14" ht="16.5" customHeight="1" x14ac:dyDescent="0.25">
      <c r="G629" s="193"/>
      <c r="H629" s="194"/>
      <c r="I629" s="193"/>
      <c r="J629" s="194"/>
      <c r="K629" s="193"/>
      <c r="L629" s="194"/>
      <c r="M629" s="193"/>
      <c r="N629" s="194"/>
    </row>
    <row r="630" spans="1:14" ht="16.5" customHeight="1" x14ac:dyDescent="0.25">
      <c r="G630" s="193"/>
      <c r="H630" s="194"/>
      <c r="I630" s="193"/>
      <c r="J630" s="194"/>
      <c r="K630" s="193"/>
      <c r="L630" s="194"/>
      <c r="M630" s="193"/>
      <c r="N630" s="194"/>
    </row>
    <row r="631" spans="1:14" ht="16.5" customHeight="1" x14ac:dyDescent="0.25">
      <c r="G631" s="193"/>
      <c r="H631" s="194"/>
      <c r="I631" s="193"/>
      <c r="J631" s="194"/>
      <c r="K631" s="193"/>
      <c r="L631" s="194"/>
      <c r="M631" s="193"/>
      <c r="N631" s="194"/>
    </row>
    <row r="632" spans="1:14" ht="16.5" customHeight="1" x14ac:dyDescent="0.25">
      <c r="G632" s="193"/>
      <c r="H632" s="194"/>
      <c r="I632" s="193"/>
      <c r="J632" s="194"/>
      <c r="K632" s="193"/>
      <c r="L632" s="194"/>
      <c r="M632" s="193"/>
      <c r="N632" s="194"/>
    </row>
    <row r="633" spans="1:14" ht="16.5" customHeight="1" x14ac:dyDescent="0.25">
      <c r="G633" s="193"/>
      <c r="H633" s="194"/>
      <c r="I633" s="193"/>
      <c r="J633" s="194"/>
      <c r="K633" s="193"/>
      <c r="L633" s="194"/>
      <c r="M633" s="193"/>
      <c r="N633" s="194"/>
    </row>
    <row r="634" spans="1:14" ht="16.5" customHeight="1" x14ac:dyDescent="0.25">
      <c r="G634" s="193"/>
      <c r="H634" s="194"/>
      <c r="I634" s="193"/>
      <c r="J634" s="194"/>
      <c r="K634" s="193"/>
      <c r="L634" s="194"/>
      <c r="M634" s="193"/>
      <c r="N634" s="194"/>
    </row>
    <row r="635" spans="1:14" ht="16.5" customHeight="1" x14ac:dyDescent="0.25">
      <c r="G635" s="193"/>
      <c r="H635" s="194"/>
      <c r="I635" s="193"/>
      <c r="J635" s="194"/>
      <c r="K635" s="193"/>
      <c r="L635" s="194"/>
      <c r="M635" s="193"/>
      <c r="N635" s="194"/>
    </row>
    <row r="636" spans="1:14" ht="16.5" customHeight="1" x14ac:dyDescent="0.25">
      <c r="G636" s="193"/>
      <c r="H636" s="194"/>
      <c r="I636" s="193"/>
      <c r="J636" s="194"/>
      <c r="K636" s="193"/>
      <c r="L636" s="194"/>
      <c r="M636" s="193"/>
      <c r="N636" s="194"/>
    </row>
    <row r="637" spans="1:14" ht="16.5" customHeight="1" x14ac:dyDescent="0.25">
      <c r="G637" s="193"/>
      <c r="H637" s="194"/>
      <c r="I637" s="193"/>
      <c r="J637" s="194"/>
      <c r="K637" s="193"/>
      <c r="L637" s="194"/>
      <c r="M637" s="193"/>
      <c r="N637" s="194"/>
    </row>
    <row r="638" spans="1:14" ht="16.5" customHeight="1" x14ac:dyDescent="0.25">
      <c r="G638" s="193"/>
      <c r="H638" s="194"/>
      <c r="I638" s="193"/>
      <c r="J638" s="194"/>
      <c r="K638" s="193"/>
      <c r="L638" s="194"/>
      <c r="M638" s="193"/>
      <c r="N638" s="194"/>
    </row>
    <row r="639" spans="1:14" ht="16.5" customHeight="1" x14ac:dyDescent="0.25">
      <c r="G639" s="193"/>
      <c r="H639" s="194"/>
      <c r="I639" s="193"/>
      <c r="J639" s="194"/>
      <c r="K639" s="193"/>
      <c r="L639" s="194"/>
      <c r="M639" s="193"/>
      <c r="N639" s="194"/>
    </row>
    <row r="640" spans="1:14" ht="16.5" customHeight="1" thickBot="1" x14ac:dyDescent="0.3">
      <c r="G640" s="195"/>
      <c r="H640" s="196"/>
      <c r="I640" s="195"/>
      <c r="J640" s="196"/>
      <c r="K640" s="195"/>
      <c r="L640" s="196"/>
      <c r="M640" s="195"/>
      <c r="N640" s="196"/>
    </row>
    <row r="641" spans="2:15" s="185" customFormat="1" ht="27.4" customHeight="1" x14ac:dyDescent="0.25">
      <c r="B641" s="197"/>
      <c r="C641" s="197"/>
      <c r="D641" s="197"/>
      <c r="E641" s="197"/>
      <c r="F641" s="272"/>
      <c r="G641" s="186" t="str">
        <f t="shared" ref="G641" si="188">H621</f>
        <v/>
      </c>
      <c r="H641" s="187" t="str">
        <f t="shared" ref="H641" si="189">G621</f>
        <v/>
      </c>
      <c r="I641" s="186" t="str">
        <f t="shared" ref="I641" si="190">J621</f>
        <v/>
      </c>
      <c r="J641" s="187" t="str">
        <f t="shared" ref="J641" si="191">I621</f>
        <v/>
      </c>
      <c r="K641" s="186" t="str">
        <f t="shared" ref="K641" si="192">L621</f>
        <v/>
      </c>
      <c r="L641" s="187" t="str">
        <f t="shared" ref="L641" si="193">K621</f>
        <v/>
      </c>
      <c r="M641" s="186" t="str">
        <f t="shared" ref="M641" si="194">N621</f>
        <v/>
      </c>
      <c r="N641" s="187" t="str">
        <f t="shared" ref="N641" si="195">M621</f>
        <v/>
      </c>
      <c r="O641" s="272"/>
    </row>
    <row r="642" spans="2:15" ht="64.5" customHeight="1" x14ac:dyDescent="0.25">
      <c r="G642" s="191"/>
      <c r="H642" s="190"/>
      <c r="I642" s="191"/>
      <c r="J642" s="190"/>
      <c r="K642" s="191"/>
      <c r="L642" s="190"/>
      <c r="M642" s="191"/>
      <c r="N642" s="190"/>
    </row>
    <row r="643" spans="2:15" ht="16.5" customHeight="1" x14ac:dyDescent="0.25">
      <c r="G643" s="193"/>
      <c r="H643" s="194"/>
      <c r="I643" s="193"/>
      <c r="J643" s="194"/>
      <c r="K643" s="193"/>
      <c r="L643" s="194"/>
      <c r="M643" s="193"/>
      <c r="N643" s="194"/>
    </row>
    <row r="644" spans="2:15" ht="16.5" customHeight="1" x14ac:dyDescent="0.25">
      <c r="G644" s="193"/>
      <c r="H644" s="194"/>
      <c r="I644" s="193"/>
      <c r="J644" s="194"/>
      <c r="K644" s="193"/>
      <c r="L644" s="194"/>
      <c r="M644" s="193"/>
      <c r="N644" s="194"/>
    </row>
    <row r="645" spans="2:15" ht="16.5" customHeight="1" x14ac:dyDescent="0.25">
      <c r="G645" s="193"/>
      <c r="H645" s="194"/>
      <c r="I645" s="193"/>
      <c r="J645" s="194"/>
      <c r="K645" s="193"/>
      <c r="L645" s="194"/>
      <c r="M645" s="193"/>
      <c r="N645" s="194"/>
    </row>
    <row r="646" spans="2:15" ht="16.5" customHeight="1" x14ac:dyDescent="0.25">
      <c r="G646" s="193"/>
      <c r="H646" s="194"/>
      <c r="I646" s="193"/>
      <c r="J646" s="194"/>
      <c r="K646" s="193"/>
      <c r="L646" s="194"/>
      <c r="M646" s="193"/>
      <c r="N646" s="194"/>
    </row>
    <row r="647" spans="2:15" ht="16.5" customHeight="1" x14ac:dyDescent="0.25">
      <c r="G647" s="193"/>
      <c r="H647" s="194"/>
      <c r="I647" s="193"/>
      <c r="J647" s="194"/>
      <c r="K647" s="193"/>
      <c r="L647" s="194"/>
      <c r="M647" s="193"/>
      <c r="N647" s="194"/>
    </row>
    <row r="648" spans="2:15" ht="16.5" customHeight="1" x14ac:dyDescent="0.25">
      <c r="G648" s="193"/>
      <c r="H648" s="194"/>
      <c r="I648" s="193"/>
      <c r="J648" s="194"/>
      <c r="K648" s="193"/>
      <c r="L648" s="194"/>
      <c r="M648" s="193"/>
      <c r="N648" s="194"/>
    </row>
    <row r="649" spans="2:15" ht="16.5" customHeight="1" x14ac:dyDescent="0.25">
      <c r="G649" s="193"/>
      <c r="H649" s="194"/>
      <c r="I649" s="193"/>
      <c r="J649" s="194"/>
      <c r="K649" s="193"/>
      <c r="L649" s="194"/>
      <c r="M649" s="193"/>
      <c r="N649" s="194"/>
    </row>
    <row r="650" spans="2:15" ht="16.5" customHeight="1" x14ac:dyDescent="0.25">
      <c r="G650" s="193"/>
      <c r="H650" s="194"/>
      <c r="I650" s="193"/>
      <c r="J650" s="194"/>
      <c r="K650" s="193"/>
      <c r="L650" s="194"/>
      <c r="M650" s="193"/>
      <c r="N650" s="194"/>
    </row>
    <row r="651" spans="2:15" ht="16.5" customHeight="1" x14ac:dyDescent="0.25">
      <c r="G651" s="193"/>
      <c r="H651" s="194"/>
      <c r="I651" s="193"/>
      <c r="J651" s="194"/>
      <c r="K651" s="193"/>
      <c r="L651" s="194"/>
      <c r="M651" s="193"/>
      <c r="N651" s="194"/>
    </row>
    <row r="652" spans="2:15" ht="16.5" customHeight="1" x14ac:dyDescent="0.25">
      <c r="G652" s="193"/>
      <c r="H652" s="194"/>
      <c r="I652" s="193"/>
      <c r="J652" s="194"/>
      <c r="K652" s="193"/>
      <c r="L652" s="194"/>
      <c r="M652" s="193"/>
      <c r="N652" s="194"/>
    </row>
    <row r="653" spans="2:15" ht="16.5" customHeight="1" x14ac:dyDescent="0.25">
      <c r="G653" s="193"/>
      <c r="H653" s="194"/>
      <c r="I653" s="193"/>
      <c r="J653" s="194"/>
      <c r="K653" s="193"/>
      <c r="L653" s="194"/>
      <c r="M653" s="193"/>
      <c r="N653" s="194"/>
    </row>
    <row r="654" spans="2:15" ht="16.5" customHeight="1" x14ac:dyDescent="0.25">
      <c r="G654" s="193"/>
      <c r="H654" s="194"/>
      <c r="I654" s="193"/>
      <c r="J654" s="194"/>
      <c r="K654" s="193"/>
      <c r="L654" s="194"/>
      <c r="M654" s="193"/>
      <c r="N654" s="194"/>
    </row>
    <row r="655" spans="2:15" ht="16.5" customHeight="1" x14ac:dyDescent="0.25">
      <c r="G655" s="193"/>
      <c r="H655" s="194"/>
      <c r="I655" s="193"/>
      <c r="J655" s="194"/>
      <c r="K655" s="193"/>
      <c r="L655" s="194"/>
      <c r="M655" s="193"/>
      <c r="N655" s="194"/>
    </row>
    <row r="656" spans="2:15" ht="16.5" customHeight="1" x14ac:dyDescent="0.25">
      <c r="G656" s="193"/>
      <c r="H656" s="194"/>
      <c r="I656" s="193"/>
      <c r="J656" s="194"/>
      <c r="K656" s="193"/>
      <c r="L656" s="194"/>
      <c r="M656" s="193"/>
      <c r="N656" s="194"/>
    </row>
    <row r="657" spans="1:15" ht="16.5" customHeight="1" x14ac:dyDescent="0.25">
      <c r="G657" s="193"/>
      <c r="H657" s="194"/>
      <c r="I657" s="193"/>
      <c r="J657" s="194"/>
      <c r="K657" s="193"/>
      <c r="L657" s="194"/>
      <c r="M657" s="193"/>
      <c r="N657" s="194"/>
    </row>
    <row r="658" spans="1:15" ht="16.5" customHeight="1" x14ac:dyDescent="0.25">
      <c r="G658" s="193"/>
      <c r="H658" s="194"/>
      <c r="I658" s="193"/>
      <c r="J658" s="194"/>
      <c r="K658" s="193"/>
      <c r="L658" s="194"/>
      <c r="M658" s="193"/>
      <c r="N658" s="194"/>
    </row>
    <row r="659" spans="1:15" ht="16.5" customHeight="1" x14ac:dyDescent="0.25">
      <c r="G659" s="193"/>
      <c r="H659" s="194"/>
      <c r="I659" s="193"/>
      <c r="J659" s="194"/>
      <c r="K659" s="193"/>
      <c r="L659" s="194"/>
      <c r="M659" s="193"/>
      <c r="N659" s="194"/>
    </row>
    <row r="660" spans="1:15" ht="16.5" customHeight="1" thickBot="1" x14ac:dyDescent="0.3">
      <c r="A660" s="177"/>
      <c r="B660" s="178"/>
      <c r="C660" s="178"/>
      <c r="D660" s="178"/>
      <c r="E660" s="178"/>
      <c r="G660" s="195"/>
      <c r="H660" s="196"/>
      <c r="I660" s="195"/>
      <c r="J660" s="196"/>
      <c r="K660" s="195"/>
      <c r="L660" s="196"/>
      <c r="M660" s="195"/>
      <c r="N660" s="196"/>
    </row>
    <row r="661" spans="1:15" s="179" customFormat="1" ht="36" customHeight="1" thickBot="1" x14ac:dyDescent="0.3">
      <c r="C661" s="180"/>
      <c r="D661" s="180"/>
      <c r="E661" s="180"/>
      <c r="F661" s="271"/>
      <c r="G661" s="181" t="str">
        <f t="shared" ref="G661" si="196">IF(ISNUMBER(H661),"Feld:","")</f>
        <v/>
      </c>
      <c r="H661" s="179" t="str">
        <f>INDEX('Vorrunden-Einzelergebnisse'!C:C,B662)</f>
        <v/>
      </c>
      <c r="O661" s="271"/>
    </row>
    <row r="662" spans="1:15" s="185" customFormat="1" ht="27.4" customHeight="1" x14ac:dyDescent="0.25">
      <c r="A662" s="182" t="s">
        <v>55</v>
      </c>
      <c r="B662" s="183">
        <f t="shared" ref="B662" si="197">B624+1</f>
        <v>72</v>
      </c>
      <c r="C662" s="184">
        <f t="shared" ref="C662" si="198">IF(B662+1&lt;=B665,B662+1,"")</f>
        <v>73</v>
      </c>
      <c r="D662" s="184">
        <f t="shared" ref="D662" si="199">IF(C662+1&lt;=B665,C662+1,"")</f>
        <v>74</v>
      </c>
      <c r="E662" s="184">
        <f t="shared" ref="E662" si="200">IF(D662+1&lt;=B665,D662+1,"")</f>
        <v>75</v>
      </c>
      <c r="F662" s="272"/>
      <c r="G662" s="186" t="str">
        <f>IFERROR(INDEX('Vorrunden-Einzelergebnisse'!$H:$H,B662),"")</f>
        <v/>
      </c>
      <c r="H662" s="187" t="str">
        <f>IFERROR(INDEX('Vorrunden-Einzelergebnisse'!$I:$I,B662),"")</f>
        <v/>
      </c>
      <c r="I662" s="186" t="str">
        <f>IFERROR(INDEX('Vorrunden-Einzelergebnisse'!$H:$H,C662),"")</f>
        <v/>
      </c>
      <c r="J662" s="187" t="str">
        <f>IFERROR(INDEX('Vorrunden-Einzelergebnisse'!$I:$I,C662),"")</f>
        <v/>
      </c>
      <c r="K662" s="186" t="str">
        <f>IFERROR(INDEX('Vorrunden-Einzelergebnisse'!$H:$H,D662),"")</f>
        <v/>
      </c>
      <c r="L662" s="187" t="str">
        <f>IFERROR(INDEX('Vorrunden-Einzelergebnisse'!$I:$I,D662),"")</f>
        <v/>
      </c>
      <c r="M662" s="186" t="str">
        <f>IFERROR(INDEX('Vorrunden-Einzelergebnisse'!$H:$H,E662),"")</f>
        <v/>
      </c>
      <c r="N662" s="187" t="str">
        <f>IFERROR(INDEX('Vorrunden-Einzelergebnisse'!$I:$I,E662),"")</f>
        <v/>
      </c>
      <c r="O662" s="272"/>
    </row>
    <row r="663" spans="1:15" ht="64.5" customHeight="1" x14ac:dyDescent="0.25">
      <c r="A663" s="188"/>
      <c r="G663" s="189"/>
      <c r="H663" s="190"/>
      <c r="I663" s="191"/>
      <c r="J663" s="190"/>
      <c r="K663" s="191"/>
      <c r="L663" s="190"/>
      <c r="M663" s="191"/>
      <c r="N663" s="190"/>
    </row>
    <row r="664" spans="1:15" ht="16.5" customHeight="1" x14ac:dyDescent="0.25">
      <c r="A664" s="192" t="s">
        <v>56</v>
      </c>
      <c r="B664" s="175">
        <f>MATCH(H661,'Vorrunden-Einzelergebnisse'!C:C,1)</f>
        <v>128</v>
      </c>
      <c r="G664" s="193"/>
      <c r="H664" s="194"/>
      <c r="I664" s="193"/>
      <c r="J664" s="194"/>
      <c r="K664" s="193"/>
      <c r="L664" s="194"/>
      <c r="M664" s="193"/>
      <c r="N664" s="194"/>
    </row>
    <row r="665" spans="1:15" ht="16.5" customHeight="1" x14ac:dyDescent="0.25">
      <c r="A665" s="192" t="s">
        <v>57</v>
      </c>
      <c r="B665" s="175">
        <f t="shared" ref="B665" si="201">MIN(B662+3,B664)</f>
        <v>75</v>
      </c>
      <c r="G665" s="193"/>
      <c r="H665" s="194"/>
      <c r="I665" s="193"/>
      <c r="J665" s="194"/>
      <c r="K665" s="193"/>
      <c r="L665" s="194"/>
      <c r="M665" s="193"/>
      <c r="N665" s="194"/>
    </row>
    <row r="666" spans="1:15" ht="16.5" customHeight="1" x14ac:dyDescent="0.25">
      <c r="A666" s="192" t="s">
        <v>58</v>
      </c>
      <c r="G666" s="193"/>
      <c r="H666" s="194"/>
      <c r="I666" s="193"/>
      <c r="J666" s="194"/>
      <c r="K666" s="193"/>
      <c r="L666" s="194"/>
      <c r="M666" s="193"/>
      <c r="N666" s="194"/>
    </row>
    <row r="667" spans="1:15" ht="16.5" customHeight="1" x14ac:dyDescent="0.25">
      <c r="G667" s="193"/>
      <c r="H667" s="194"/>
      <c r="I667" s="193"/>
      <c r="J667" s="194"/>
      <c r="K667" s="193"/>
      <c r="L667" s="194"/>
      <c r="M667" s="193"/>
      <c r="N667" s="194"/>
    </row>
    <row r="668" spans="1:15" ht="16.5" customHeight="1" x14ac:dyDescent="0.25">
      <c r="G668" s="193"/>
      <c r="H668" s="194"/>
      <c r="I668" s="193"/>
      <c r="J668" s="194"/>
      <c r="K668" s="193"/>
      <c r="L668" s="194"/>
      <c r="M668" s="193"/>
      <c r="N668" s="194"/>
    </row>
    <row r="669" spans="1:15" ht="16.5" customHeight="1" x14ac:dyDescent="0.25">
      <c r="G669" s="193"/>
      <c r="H669" s="194"/>
      <c r="I669" s="193"/>
      <c r="J669" s="194"/>
      <c r="K669" s="193"/>
      <c r="L669" s="194"/>
      <c r="M669" s="193"/>
      <c r="N669" s="194"/>
    </row>
    <row r="670" spans="1:15" ht="16.5" customHeight="1" x14ac:dyDescent="0.25">
      <c r="G670" s="193"/>
      <c r="H670" s="194"/>
      <c r="I670" s="193"/>
      <c r="J670" s="194"/>
      <c r="K670" s="193"/>
      <c r="L670" s="194"/>
      <c r="M670" s="193"/>
      <c r="N670" s="194"/>
    </row>
    <row r="671" spans="1:15" ht="16.5" customHeight="1" x14ac:dyDescent="0.25">
      <c r="G671" s="193"/>
      <c r="H671" s="194"/>
      <c r="I671" s="193"/>
      <c r="J671" s="194"/>
      <c r="K671" s="193"/>
      <c r="L671" s="194"/>
      <c r="M671" s="193"/>
      <c r="N671" s="194"/>
    </row>
    <row r="672" spans="1:15" ht="16.5" customHeight="1" x14ac:dyDescent="0.25">
      <c r="G672" s="193"/>
      <c r="H672" s="194"/>
      <c r="I672" s="193"/>
      <c r="J672" s="194"/>
      <c r="K672" s="193"/>
      <c r="L672" s="194"/>
      <c r="M672" s="193"/>
      <c r="N672" s="194"/>
    </row>
    <row r="673" spans="2:15" ht="16.5" customHeight="1" x14ac:dyDescent="0.25">
      <c r="G673" s="193"/>
      <c r="H673" s="194"/>
      <c r="I673" s="193"/>
      <c r="J673" s="194"/>
      <c r="K673" s="193"/>
      <c r="L673" s="194"/>
      <c r="M673" s="193"/>
      <c r="N673" s="194"/>
    </row>
    <row r="674" spans="2:15" ht="16.5" customHeight="1" x14ac:dyDescent="0.25">
      <c r="G674" s="193"/>
      <c r="H674" s="194"/>
      <c r="I674" s="193"/>
      <c r="J674" s="194"/>
      <c r="K674" s="193"/>
      <c r="L674" s="194"/>
      <c r="M674" s="193"/>
      <c r="N674" s="194"/>
    </row>
    <row r="675" spans="2:15" ht="16.5" customHeight="1" x14ac:dyDescent="0.25">
      <c r="G675" s="193"/>
      <c r="H675" s="194"/>
      <c r="I675" s="193"/>
      <c r="J675" s="194"/>
      <c r="K675" s="193"/>
      <c r="L675" s="194"/>
      <c r="M675" s="193"/>
      <c r="N675" s="194"/>
    </row>
    <row r="676" spans="2:15" ht="16.5" customHeight="1" x14ac:dyDescent="0.25">
      <c r="G676" s="193"/>
      <c r="H676" s="194"/>
      <c r="I676" s="193"/>
      <c r="J676" s="194"/>
      <c r="K676" s="193"/>
      <c r="L676" s="194"/>
      <c r="M676" s="193"/>
      <c r="N676" s="194"/>
    </row>
    <row r="677" spans="2:15" ht="16.5" customHeight="1" x14ac:dyDescent="0.25">
      <c r="G677" s="193"/>
      <c r="H677" s="194"/>
      <c r="I677" s="193"/>
      <c r="J677" s="194"/>
      <c r="K677" s="193"/>
      <c r="L677" s="194"/>
      <c r="M677" s="193"/>
      <c r="N677" s="194"/>
    </row>
    <row r="678" spans="2:15" ht="16.5" customHeight="1" x14ac:dyDescent="0.25">
      <c r="G678" s="193"/>
      <c r="H678" s="194"/>
      <c r="I678" s="193"/>
      <c r="J678" s="194"/>
      <c r="K678" s="193"/>
      <c r="L678" s="194"/>
      <c r="M678" s="193"/>
      <c r="N678" s="194"/>
    </row>
    <row r="679" spans="2:15" ht="16.5" customHeight="1" x14ac:dyDescent="0.25">
      <c r="G679" s="193"/>
      <c r="H679" s="194"/>
      <c r="I679" s="193"/>
      <c r="J679" s="194"/>
      <c r="K679" s="193"/>
      <c r="L679" s="194"/>
      <c r="M679" s="193"/>
      <c r="N679" s="194"/>
    </row>
    <row r="680" spans="2:15" ht="16.5" customHeight="1" x14ac:dyDescent="0.25">
      <c r="G680" s="193"/>
      <c r="H680" s="194"/>
      <c r="I680" s="193"/>
      <c r="J680" s="194"/>
      <c r="K680" s="193"/>
      <c r="L680" s="194"/>
      <c r="M680" s="193"/>
      <c r="N680" s="194"/>
    </row>
    <row r="681" spans="2:15" ht="16.5" customHeight="1" thickBot="1" x14ac:dyDescent="0.3">
      <c r="G681" s="195"/>
      <c r="H681" s="196"/>
      <c r="I681" s="195"/>
      <c r="J681" s="196"/>
      <c r="K681" s="195"/>
      <c r="L681" s="196"/>
      <c r="M681" s="195"/>
      <c r="N681" s="196"/>
    </row>
    <row r="682" spans="2:15" s="185" customFormat="1" ht="27.4" customHeight="1" x14ac:dyDescent="0.25">
      <c r="B682" s="197"/>
      <c r="C682" s="197"/>
      <c r="D682" s="197"/>
      <c r="E682" s="197"/>
      <c r="F682" s="272"/>
      <c r="G682" s="186" t="str">
        <f t="shared" ref="G682" si="202">H662</f>
        <v/>
      </c>
      <c r="H682" s="187" t="str">
        <f t="shared" ref="H682" si="203">G662</f>
        <v/>
      </c>
      <c r="I682" s="186" t="str">
        <f t="shared" ref="I682" si="204">J662</f>
        <v/>
      </c>
      <c r="J682" s="187" t="str">
        <f t="shared" ref="J682" si="205">I662</f>
        <v/>
      </c>
      <c r="K682" s="186" t="str">
        <f t="shared" ref="K682" si="206">L662</f>
        <v/>
      </c>
      <c r="L682" s="187" t="str">
        <f t="shared" ref="L682" si="207">K662</f>
        <v/>
      </c>
      <c r="M682" s="186" t="str">
        <f t="shared" ref="M682" si="208">N662</f>
        <v/>
      </c>
      <c r="N682" s="187" t="str">
        <f t="shared" ref="N682" si="209">M662</f>
        <v/>
      </c>
      <c r="O682" s="272"/>
    </row>
    <row r="683" spans="2:15" ht="64.5" customHeight="1" x14ac:dyDescent="0.25">
      <c r="G683" s="191"/>
      <c r="H683" s="190"/>
      <c r="I683" s="191"/>
      <c r="J683" s="190"/>
      <c r="K683" s="191"/>
      <c r="L683" s="190"/>
      <c r="M683" s="191"/>
      <c r="N683" s="190"/>
    </row>
    <row r="684" spans="2:15" ht="16.5" customHeight="1" x14ac:dyDescent="0.25">
      <c r="G684" s="193"/>
      <c r="H684" s="194"/>
      <c r="I684" s="193"/>
      <c r="J684" s="194"/>
      <c r="K684" s="193"/>
      <c r="L684" s="194"/>
      <c r="M684" s="193"/>
      <c r="N684" s="194"/>
    </row>
    <row r="685" spans="2:15" ht="16.5" customHeight="1" x14ac:dyDescent="0.25">
      <c r="G685" s="193"/>
      <c r="H685" s="194"/>
      <c r="I685" s="193"/>
      <c r="J685" s="194"/>
      <c r="K685" s="193"/>
      <c r="L685" s="194"/>
      <c r="M685" s="193"/>
      <c r="N685" s="194"/>
    </row>
    <row r="686" spans="2:15" ht="16.5" customHeight="1" x14ac:dyDescent="0.25">
      <c r="G686" s="193"/>
      <c r="H686" s="194"/>
      <c r="I686" s="193"/>
      <c r="J686" s="194"/>
      <c r="K686" s="193"/>
      <c r="L686" s="194"/>
      <c r="M686" s="193"/>
      <c r="N686" s="194"/>
    </row>
    <row r="687" spans="2:15" ht="16.5" customHeight="1" x14ac:dyDescent="0.25">
      <c r="G687" s="193"/>
      <c r="H687" s="194"/>
      <c r="I687" s="193"/>
      <c r="J687" s="194"/>
      <c r="K687" s="193"/>
      <c r="L687" s="194"/>
      <c r="M687" s="193"/>
      <c r="N687" s="194"/>
    </row>
    <row r="688" spans="2:15" ht="16.5" customHeight="1" x14ac:dyDescent="0.25">
      <c r="G688" s="193"/>
      <c r="H688" s="194"/>
      <c r="I688" s="193"/>
      <c r="J688" s="194"/>
      <c r="K688" s="193"/>
      <c r="L688" s="194"/>
      <c r="M688" s="193"/>
      <c r="N688" s="194"/>
    </row>
    <row r="689" spans="1:15" ht="16.5" customHeight="1" x14ac:dyDescent="0.25">
      <c r="G689" s="193"/>
      <c r="H689" s="194"/>
      <c r="I689" s="193"/>
      <c r="J689" s="194"/>
      <c r="K689" s="193"/>
      <c r="L689" s="194"/>
      <c r="M689" s="193"/>
      <c r="N689" s="194"/>
    </row>
    <row r="690" spans="1:15" ht="16.5" customHeight="1" x14ac:dyDescent="0.25">
      <c r="G690" s="193"/>
      <c r="H690" s="194"/>
      <c r="I690" s="193"/>
      <c r="J690" s="194"/>
      <c r="K690" s="193"/>
      <c r="L690" s="194"/>
      <c r="M690" s="193"/>
      <c r="N690" s="194"/>
    </row>
    <row r="691" spans="1:15" ht="16.5" customHeight="1" x14ac:dyDescent="0.25">
      <c r="G691" s="193"/>
      <c r="H691" s="194"/>
      <c r="I691" s="193"/>
      <c r="J691" s="194"/>
      <c r="K691" s="193"/>
      <c r="L691" s="194"/>
      <c r="M691" s="193"/>
      <c r="N691" s="194"/>
    </row>
    <row r="692" spans="1:15" ht="16.5" customHeight="1" x14ac:dyDescent="0.25">
      <c r="G692" s="193"/>
      <c r="H692" s="194"/>
      <c r="I692" s="193"/>
      <c r="J692" s="194"/>
      <c r="K692" s="193"/>
      <c r="L692" s="194"/>
      <c r="M692" s="193"/>
      <c r="N692" s="194"/>
    </row>
    <row r="693" spans="1:15" ht="16.5" customHeight="1" x14ac:dyDescent="0.25">
      <c r="G693" s="193"/>
      <c r="H693" s="194"/>
      <c r="I693" s="193"/>
      <c r="J693" s="194"/>
      <c r="K693" s="193"/>
      <c r="L693" s="194"/>
      <c r="M693" s="193"/>
      <c r="N693" s="194"/>
    </row>
    <row r="694" spans="1:15" ht="16.5" customHeight="1" x14ac:dyDescent="0.25">
      <c r="G694" s="193"/>
      <c r="H694" s="194"/>
      <c r="I694" s="193"/>
      <c r="J694" s="194"/>
      <c r="K694" s="193"/>
      <c r="L694" s="194"/>
      <c r="M694" s="193"/>
      <c r="N694" s="194"/>
    </row>
    <row r="695" spans="1:15" ht="16.5" customHeight="1" x14ac:dyDescent="0.25">
      <c r="G695" s="193"/>
      <c r="H695" s="194"/>
      <c r="I695" s="193"/>
      <c r="J695" s="194"/>
      <c r="K695" s="193"/>
      <c r="L695" s="194"/>
      <c r="M695" s="193"/>
      <c r="N695" s="194"/>
    </row>
    <row r="696" spans="1:15" ht="16.5" customHeight="1" x14ac:dyDescent="0.25">
      <c r="G696" s="193"/>
      <c r="H696" s="194"/>
      <c r="I696" s="193"/>
      <c r="J696" s="194"/>
      <c r="K696" s="193"/>
      <c r="L696" s="194"/>
      <c r="M696" s="193"/>
      <c r="N696" s="194"/>
    </row>
    <row r="697" spans="1:15" ht="16.5" customHeight="1" x14ac:dyDescent="0.25">
      <c r="G697" s="193"/>
      <c r="H697" s="194"/>
      <c r="I697" s="193"/>
      <c r="J697" s="194"/>
      <c r="K697" s="193"/>
      <c r="L697" s="194"/>
      <c r="M697" s="193"/>
      <c r="N697" s="194"/>
    </row>
    <row r="698" spans="1:15" ht="16.5" customHeight="1" x14ac:dyDescent="0.25">
      <c r="G698" s="193"/>
      <c r="H698" s="194"/>
      <c r="I698" s="193"/>
      <c r="J698" s="194"/>
      <c r="K698" s="193"/>
      <c r="L698" s="194"/>
      <c r="M698" s="193"/>
      <c r="N698" s="194"/>
    </row>
    <row r="699" spans="1:15" ht="16.5" customHeight="1" x14ac:dyDescent="0.25">
      <c r="G699" s="193"/>
      <c r="H699" s="194"/>
      <c r="I699" s="193"/>
      <c r="J699" s="194"/>
      <c r="K699" s="193"/>
      <c r="L699" s="194"/>
      <c r="M699" s="193"/>
      <c r="N699" s="194"/>
    </row>
    <row r="700" spans="1:15" ht="16.5" customHeight="1" x14ac:dyDescent="0.25">
      <c r="G700" s="193"/>
      <c r="H700" s="194"/>
      <c r="I700" s="193"/>
      <c r="J700" s="194"/>
      <c r="K700" s="193"/>
      <c r="L700" s="194"/>
      <c r="M700" s="193"/>
      <c r="N700" s="194"/>
    </row>
    <row r="701" spans="1:15" ht="16.5" customHeight="1" thickBot="1" x14ac:dyDescent="0.3">
      <c r="A701" s="177"/>
      <c r="B701" s="178"/>
      <c r="C701" s="178"/>
      <c r="D701" s="178"/>
      <c r="E701" s="178"/>
      <c r="G701" s="195"/>
      <c r="H701" s="196"/>
      <c r="I701" s="195"/>
      <c r="J701" s="196"/>
      <c r="K701" s="195"/>
      <c r="L701" s="196"/>
      <c r="M701" s="195"/>
      <c r="N701" s="196"/>
    </row>
    <row r="702" spans="1:15" s="179" customFormat="1" ht="36" customHeight="1" thickBot="1" x14ac:dyDescent="0.3">
      <c r="C702" s="180"/>
      <c r="D702" s="180"/>
      <c r="E702" s="180"/>
      <c r="F702" s="271"/>
      <c r="G702" s="181" t="str">
        <f t="shared" ref="G702" si="210">IF(ISNUMBER(H702),"Feld:","")</f>
        <v/>
      </c>
      <c r="H702" s="179" t="str">
        <f>INDEX('Vorrunden-Einzelergebnisse'!C:C,B703)</f>
        <v/>
      </c>
      <c r="O702" s="271"/>
    </row>
    <row r="703" spans="1:15" s="185" customFormat="1" ht="27.4" customHeight="1" x14ac:dyDescent="0.25">
      <c r="A703" s="182" t="s">
        <v>55</v>
      </c>
      <c r="B703" s="183">
        <f t="shared" ref="B703" si="211">B665+1</f>
        <v>76</v>
      </c>
      <c r="C703" s="184">
        <f t="shared" ref="C703" si="212">IF(B703+1&lt;=B706,B703+1,"")</f>
        <v>77</v>
      </c>
      <c r="D703" s="184">
        <f t="shared" ref="D703" si="213">IF(C703+1&lt;=B706,C703+1,"")</f>
        <v>78</v>
      </c>
      <c r="E703" s="184">
        <f t="shared" ref="E703" si="214">IF(D703+1&lt;=B706,D703+1,"")</f>
        <v>79</v>
      </c>
      <c r="F703" s="272"/>
      <c r="G703" s="186" t="str">
        <f>IFERROR(INDEX('Vorrunden-Einzelergebnisse'!$H:$H,B703),"")</f>
        <v/>
      </c>
      <c r="H703" s="187" t="str">
        <f>IFERROR(INDEX('Vorrunden-Einzelergebnisse'!$I:$I,B703),"")</f>
        <v/>
      </c>
      <c r="I703" s="186" t="str">
        <f>IFERROR(INDEX('Vorrunden-Einzelergebnisse'!$H:$H,C703),"")</f>
        <v/>
      </c>
      <c r="J703" s="187" t="str">
        <f>IFERROR(INDEX('Vorrunden-Einzelergebnisse'!$I:$I,C703),"")</f>
        <v/>
      </c>
      <c r="K703" s="186" t="str">
        <f>IFERROR(INDEX('Vorrunden-Einzelergebnisse'!$H:$H,D703),"")</f>
        <v/>
      </c>
      <c r="L703" s="187" t="str">
        <f>IFERROR(INDEX('Vorrunden-Einzelergebnisse'!$I:$I,D703),"")</f>
        <v/>
      </c>
      <c r="M703" s="186" t="str">
        <f>IFERROR(INDEX('Vorrunden-Einzelergebnisse'!$H:$H,E703),"")</f>
        <v/>
      </c>
      <c r="N703" s="187" t="str">
        <f>IFERROR(INDEX('Vorrunden-Einzelergebnisse'!$I:$I,E703),"")</f>
        <v/>
      </c>
      <c r="O703" s="272"/>
    </row>
    <row r="704" spans="1:15" ht="64.5" customHeight="1" x14ac:dyDescent="0.25">
      <c r="A704" s="188"/>
      <c r="G704" s="189"/>
      <c r="H704" s="190"/>
      <c r="I704" s="191"/>
      <c r="J704" s="190"/>
      <c r="K704" s="191"/>
      <c r="L704" s="190"/>
      <c r="M704" s="191"/>
      <c r="N704" s="190"/>
    </row>
    <row r="705" spans="1:14" ht="16.5" customHeight="1" x14ac:dyDescent="0.25">
      <c r="A705" s="192" t="s">
        <v>56</v>
      </c>
      <c r="B705" s="175">
        <f>MATCH(H702,'Vorrunden-Einzelergebnisse'!C:C,1)</f>
        <v>128</v>
      </c>
      <c r="G705" s="193"/>
      <c r="H705" s="194"/>
      <c r="I705" s="193"/>
      <c r="J705" s="194"/>
      <c r="K705" s="193"/>
      <c r="L705" s="194"/>
      <c r="M705" s="193"/>
      <c r="N705" s="194"/>
    </row>
    <row r="706" spans="1:14" ht="16.5" customHeight="1" x14ac:dyDescent="0.25">
      <c r="A706" s="192" t="s">
        <v>57</v>
      </c>
      <c r="B706" s="175">
        <f t="shared" ref="B706" si="215">MIN(B703+3,B705)</f>
        <v>79</v>
      </c>
      <c r="G706" s="193"/>
      <c r="H706" s="194"/>
      <c r="I706" s="193"/>
      <c r="J706" s="194"/>
      <c r="K706" s="193"/>
      <c r="L706" s="194"/>
      <c r="M706" s="193"/>
      <c r="N706" s="194"/>
    </row>
    <row r="707" spans="1:14" ht="16.5" customHeight="1" x14ac:dyDescent="0.25">
      <c r="A707" s="192" t="s">
        <v>58</v>
      </c>
      <c r="G707" s="193"/>
      <c r="H707" s="194"/>
      <c r="I707" s="193"/>
      <c r="J707" s="194"/>
      <c r="K707" s="193"/>
      <c r="L707" s="194"/>
      <c r="M707" s="193"/>
      <c r="N707" s="194"/>
    </row>
    <row r="708" spans="1:14" ht="16.5" customHeight="1" x14ac:dyDescent="0.25">
      <c r="G708" s="193"/>
      <c r="H708" s="194"/>
      <c r="I708" s="193"/>
      <c r="J708" s="194"/>
      <c r="K708" s="193"/>
      <c r="L708" s="194"/>
      <c r="M708" s="193"/>
      <c r="N708" s="194"/>
    </row>
    <row r="709" spans="1:14" ht="16.5" customHeight="1" x14ac:dyDescent="0.25">
      <c r="G709" s="193"/>
      <c r="H709" s="194"/>
      <c r="I709" s="193"/>
      <c r="J709" s="194"/>
      <c r="K709" s="193"/>
      <c r="L709" s="194"/>
      <c r="M709" s="193"/>
      <c r="N709" s="194"/>
    </row>
    <row r="710" spans="1:14" ht="16.5" customHeight="1" x14ac:dyDescent="0.25">
      <c r="G710" s="193"/>
      <c r="H710" s="194"/>
      <c r="I710" s="193"/>
      <c r="J710" s="194"/>
      <c r="K710" s="193"/>
      <c r="L710" s="194"/>
      <c r="M710" s="193"/>
      <c r="N710" s="194"/>
    </row>
    <row r="711" spans="1:14" ht="16.5" customHeight="1" x14ac:dyDescent="0.25">
      <c r="G711" s="193"/>
      <c r="H711" s="194"/>
      <c r="I711" s="193"/>
      <c r="J711" s="194"/>
      <c r="K711" s="193"/>
      <c r="L711" s="194"/>
      <c r="M711" s="193"/>
      <c r="N711" s="194"/>
    </row>
    <row r="712" spans="1:14" ht="16.5" customHeight="1" x14ac:dyDescent="0.25">
      <c r="G712" s="193"/>
      <c r="H712" s="194"/>
      <c r="I712" s="193"/>
      <c r="J712" s="194"/>
      <c r="K712" s="193"/>
      <c r="L712" s="194"/>
      <c r="M712" s="193"/>
      <c r="N712" s="194"/>
    </row>
    <row r="713" spans="1:14" ht="16.5" customHeight="1" x14ac:dyDescent="0.25">
      <c r="G713" s="193"/>
      <c r="H713" s="194"/>
      <c r="I713" s="193"/>
      <c r="J713" s="194"/>
      <c r="K713" s="193"/>
      <c r="L713" s="194"/>
      <c r="M713" s="193"/>
      <c r="N713" s="194"/>
    </row>
    <row r="714" spans="1:14" ht="16.5" customHeight="1" x14ac:dyDescent="0.25">
      <c r="G714" s="193"/>
      <c r="H714" s="194"/>
      <c r="I714" s="193"/>
      <c r="J714" s="194"/>
      <c r="K714" s="193"/>
      <c r="L714" s="194"/>
      <c r="M714" s="193"/>
      <c r="N714" s="194"/>
    </row>
    <row r="715" spans="1:14" ht="16.5" customHeight="1" x14ac:dyDescent="0.25">
      <c r="G715" s="193"/>
      <c r="H715" s="194"/>
      <c r="I715" s="193"/>
      <c r="J715" s="194"/>
      <c r="K715" s="193"/>
      <c r="L715" s="194"/>
      <c r="M715" s="193"/>
      <c r="N715" s="194"/>
    </row>
    <row r="716" spans="1:14" ht="16.5" customHeight="1" x14ac:dyDescent="0.25">
      <c r="G716" s="193"/>
      <c r="H716" s="194"/>
      <c r="I716" s="193"/>
      <c r="J716" s="194"/>
      <c r="K716" s="193"/>
      <c r="L716" s="194"/>
      <c r="M716" s="193"/>
      <c r="N716" s="194"/>
    </row>
    <row r="717" spans="1:14" ht="16.5" customHeight="1" x14ac:dyDescent="0.25">
      <c r="G717" s="193"/>
      <c r="H717" s="194"/>
      <c r="I717" s="193"/>
      <c r="J717" s="194"/>
      <c r="K717" s="193"/>
      <c r="L717" s="194"/>
      <c r="M717" s="193"/>
      <c r="N717" s="194"/>
    </row>
    <row r="718" spans="1:14" ht="16.5" customHeight="1" x14ac:dyDescent="0.25">
      <c r="G718" s="193"/>
      <c r="H718" s="194"/>
      <c r="I718" s="193"/>
      <c r="J718" s="194"/>
      <c r="K718" s="193"/>
      <c r="L718" s="194"/>
      <c r="M718" s="193"/>
      <c r="N718" s="194"/>
    </row>
    <row r="719" spans="1:14" ht="16.5" customHeight="1" x14ac:dyDescent="0.25">
      <c r="G719" s="193"/>
      <c r="H719" s="194"/>
      <c r="I719" s="193"/>
      <c r="J719" s="194"/>
      <c r="K719" s="193"/>
      <c r="L719" s="194"/>
      <c r="M719" s="193"/>
      <c r="N719" s="194"/>
    </row>
    <row r="720" spans="1:14" ht="16.5" customHeight="1" x14ac:dyDescent="0.25">
      <c r="G720" s="193"/>
      <c r="H720" s="194"/>
      <c r="I720" s="193"/>
      <c r="J720" s="194"/>
      <c r="K720" s="193"/>
      <c r="L720" s="194"/>
      <c r="M720" s="193"/>
      <c r="N720" s="194"/>
    </row>
    <row r="721" spans="2:15" ht="16.5" customHeight="1" x14ac:dyDescent="0.25">
      <c r="G721" s="193"/>
      <c r="H721" s="194"/>
      <c r="I721" s="193"/>
      <c r="J721" s="194"/>
      <c r="K721" s="193"/>
      <c r="L721" s="194"/>
      <c r="M721" s="193"/>
      <c r="N721" s="194"/>
    </row>
    <row r="722" spans="2:15" ht="16.5" customHeight="1" thickBot="1" x14ac:dyDescent="0.3">
      <c r="G722" s="195"/>
      <c r="H722" s="196"/>
      <c r="I722" s="195"/>
      <c r="J722" s="196"/>
      <c r="K722" s="195"/>
      <c r="L722" s="196"/>
      <c r="M722" s="195"/>
      <c r="N722" s="196"/>
    </row>
    <row r="723" spans="2:15" s="185" customFormat="1" ht="27.4" customHeight="1" x14ac:dyDescent="0.25">
      <c r="B723" s="197"/>
      <c r="C723" s="197"/>
      <c r="D723" s="197"/>
      <c r="E723" s="197"/>
      <c r="F723" s="272"/>
      <c r="G723" s="186" t="str">
        <f t="shared" ref="G723" si="216">H703</f>
        <v/>
      </c>
      <c r="H723" s="187" t="str">
        <f t="shared" ref="H723" si="217">G703</f>
        <v/>
      </c>
      <c r="I723" s="186" t="str">
        <f t="shared" ref="I723" si="218">J703</f>
        <v/>
      </c>
      <c r="J723" s="187" t="str">
        <f t="shared" ref="J723" si="219">I703</f>
        <v/>
      </c>
      <c r="K723" s="186" t="str">
        <f t="shared" ref="K723" si="220">L703</f>
        <v/>
      </c>
      <c r="L723" s="187" t="str">
        <f t="shared" ref="L723" si="221">K703</f>
        <v/>
      </c>
      <c r="M723" s="186" t="str">
        <f t="shared" ref="M723" si="222">N703</f>
        <v/>
      </c>
      <c r="N723" s="187" t="str">
        <f t="shared" ref="N723" si="223">M703</f>
        <v/>
      </c>
      <c r="O723" s="272"/>
    </row>
    <row r="724" spans="2:15" ht="64.5" customHeight="1" x14ac:dyDescent="0.25">
      <c r="G724" s="191"/>
      <c r="H724" s="190"/>
      <c r="I724" s="191"/>
      <c r="J724" s="190"/>
      <c r="K724" s="191"/>
      <c r="L724" s="190"/>
      <c r="M724" s="191"/>
      <c r="N724" s="190"/>
    </row>
    <row r="725" spans="2:15" ht="16.5" customHeight="1" x14ac:dyDescent="0.25">
      <c r="G725" s="193"/>
      <c r="H725" s="194"/>
      <c r="I725" s="193"/>
      <c r="J725" s="194"/>
      <c r="K725" s="193"/>
      <c r="L725" s="194"/>
      <c r="M725" s="193"/>
      <c r="N725" s="194"/>
    </row>
    <row r="726" spans="2:15" ht="16.5" customHeight="1" x14ac:dyDescent="0.25">
      <c r="G726" s="193"/>
      <c r="H726" s="194"/>
      <c r="I726" s="193"/>
      <c r="J726" s="194"/>
      <c r="K726" s="193"/>
      <c r="L726" s="194"/>
      <c r="M726" s="193"/>
      <c r="N726" s="194"/>
    </row>
    <row r="727" spans="2:15" ht="16.5" customHeight="1" x14ac:dyDescent="0.25">
      <c r="G727" s="193"/>
      <c r="H727" s="194"/>
      <c r="I727" s="193"/>
      <c r="J727" s="194"/>
      <c r="K727" s="193"/>
      <c r="L727" s="194"/>
      <c r="M727" s="193"/>
      <c r="N727" s="194"/>
    </row>
    <row r="728" spans="2:15" ht="16.5" customHeight="1" x14ac:dyDescent="0.25">
      <c r="G728" s="193"/>
      <c r="H728" s="194"/>
      <c r="I728" s="193"/>
      <c r="J728" s="194"/>
      <c r="K728" s="193"/>
      <c r="L728" s="194"/>
      <c r="M728" s="193"/>
      <c r="N728" s="194"/>
    </row>
    <row r="729" spans="2:15" ht="16.5" customHeight="1" x14ac:dyDescent="0.25">
      <c r="G729" s="193"/>
      <c r="H729" s="194"/>
      <c r="I729" s="193"/>
      <c r="J729" s="194"/>
      <c r="K729" s="193"/>
      <c r="L729" s="194"/>
      <c r="M729" s="193"/>
      <c r="N729" s="194"/>
    </row>
    <row r="730" spans="2:15" ht="16.5" customHeight="1" x14ac:dyDescent="0.25">
      <c r="G730" s="193"/>
      <c r="H730" s="194"/>
      <c r="I730" s="193"/>
      <c r="J730" s="194"/>
      <c r="K730" s="193"/>
      <c r="L730" s="194"/>
      <c r="M730" s="193"/>
      <c r="N730" s="194"/>
    </row>
    <row r="731" spans="2:15" ht="16.5" customHeight="1" x14ac:dyDescent="0.25">
      <c r="G731" s="193"/>
      <c r="H731" s="194"/>
      <c r="I731" s="193"/>
      <c r="J731" s="194"/>
      <c r="K731" s="193"/>
      <c r="L731" s="194"/>
      <c r="M731" s="193"/>
      <c r="N731" s="194"/>
    </row>
    <row r="732" spans="2:15" ht="16.5" customHeight="1" x14ac:dyDescent="0.25">
      <c r="G732" s="193"/>
      <c r="H732" s="194"/>
      <c r="I732" s="193"/>
      <c r="J732" s="194"/>
      <c r="K732" s="193"/>
      <c r="L732" s="194"/>
      <c r="M732" s="193"/>
      <c r="N732" s="194"/>
    </row>
    <row r="733" spans="2:15" ht="16.5" customHeight="1" x14ac:dyDescent="0.25">
      <c r="G733" s="193"/>
      <c r="H733" s="194"/>
      <c r="I733" s="193"/>
      <c r="J733" s="194"/>
      <c r="K733" s="193"/>
      <c r="L733" s="194"/>
      <c r="M733" s="193"/>
      <c r="N733" s="194"/>
    </row>
    <row r="734" spans="2:15" ht="16.5" customHeight="1" x14ac:dyDescent="0.25">
      <c r="G734" s="193"/>
      <c r="H734" s="194"/>
      <c r="I734" s="193"/>
      <c r="J734" s="194"/>
      <c r="K734" s="193"/>
      <c r="L734" s="194"/>
      <c r="M734" s="193"/>
      <c r="N734" s="194"/>
    </row>
    <row r="735" spans="2:15" ht="16.5" customHeight="1" x14ac:dyDescent="0.25">
      <c r="G735" s="193"/>
      <c r="H735" s="194"/>
      <c r="I735" s="193"/>
      <c r="J735" s="194"/>
      <c r="K735" s="193"/>
      <c r="L735" s="194"/>
      <c r="M735" s="193"/>
      <c r="N735" s="194"/>
    </row>
    <row r="736" spans="2:15" ht="16.5" customHeight="1" x14ac:dyDescent="0.25">
      <c r="G736" s="193"/>
      <c r="H736" s="194"/>
      <c r="I736" s="193"/>
      <c r="J736" s="194"/>
      <c r="K736" s="193"/>
      <c r="L736" s="194"/>
      <c r="M736" s="193"/>
      <c r="N736" s="194"/>
    </row>
    <row r="737" spans="1:15" ht="16.5" customHeight="1" x14ac:dyDescent="0.25">
      <c r="G737" s="193"/>
      <c r="H737" s="194"/>
      <c r="I737" s="193"/>
      <c r="J737" s="194"/>
      <c r="K737" s="193"/>
      <c r="L737" s="194"/>
      <c r="M737" s="193"/>
      <c r="N737" s="194"/>
    </row>
    <row r="738" spans="1:15" ht="16.5" customHeight="1" x14ac:dyDescent="0.25">
      <c r="G738" s="193"/>
      <c r="H738" s="194"/>
      <c r="I738" s="193"/>
      <c r="J738" s="194"/>
      <c r="K738" s="193"/>
      <c r="L738" s="194"/>
      <c r="M738" s="193"/>
      <c r="N738" s="194"/>
    </row>
    <row r="739" spans="1:15" ht="16.5" customHeight="1" x14ac:dyDescent="0.25">
      <c r="G739" s="193"/>
      <c r="H739" s="194"/>
      <c r="I739" s="193"/>
      <c r="J739" s="194"/>
      <c r="K739" s="193"/>
      <c r="L739" s="194"/>
      <c r="M739" s="193"/>
      <c r="N739" s="194"/>
    </row>
    <row r="740" spans="1:15" ht="16.5" customHeight="1" x14ac:dyDescent="0.25">
      <c r="G740" s="193"/>
      <c r="H740" s="194"/>
      <c r="I740" s="193"/>
      <c r="J740" s="194"/>
      <c r="K740" s="193"/>
      <c r="L740" s="194"/>
      <c r="M740" s="193"/>
      <c r="N740" s="194"/>
    </row>
    <row r="741" spans="1:15" ht="16.5" customHeight="1" x14ac:dyDescent="0.25">
      <c r="G741" s="193"/>
      <c r="H741" s="194"/>
      <c r="I741" s="193"/>
      <c r="J741" s="194"/>
      <c r="K741" s="193"/>
      <c r="L741" s="194"/>
      <c r="M741" s="193"/>
      <c r="N741" s="194"/>
    </row>
    <row r="742" spans="1:15" ht="16.5" customHeight="1" thickBot="1" x14ac:dyDescent="0.3">
      <c r="A742" s="177"/>
      <c r="B742" s="178"/>
      <c r="C742" s="178"/>
      <c r="D742" s="178"/>
      <c r="E742" s="178"/>
      <c r="G742" s="195"/>
      <c r="H742" s="196"/>
      <c r="I742" s="195"/>
      <c r="J742" s="196"/>
      <c r="K742" s="195"/>
      <c r="L742" s="196"/>
      <c r="M742" s="195"/>
      <c r="N742" s="196"/>
    </row>
    <row r="743" spans="1:15" s="179" customFormat="1" ht="36" customHeight="1" thickBot="1" x14ac:dyDescent="0.3">
      <c r="C743" s="180"/>
      <c r="D743" s="180"/>
      <c r="E743" s="180"/>
      <c r="F743" s="271"/>
      <c r="G743" s="181" t="str">
        <f t="shared" ref="G743" si="224">IF(ISNUMBER(H743),"Feld:","")</f>
        <v/>
      </c>
      <c r="H743" s="179" t="str">
        <f>INDEX('Vorrunden-Einzelergebnisse'!C:C,B744)</f>
        <v/>
      </c>
      <c r="O743" s="271"/>
    </row>
    <row r="744" spans="1:15" s="185" customFormat="1" ht="27.4" customHeight="1" x14ac:dyDescent="0.25">
      <c r="A744" s="182" t="s">
        <v>55</v>
      </c>
      <c r="B744" s="183">
        <f t="shared" ref="B744" si="225">B706+1</f>
        <v>80</v>
      </c>
      <c r="C744" s="184">
        <f t="shared" ref="C744" si="226">IF(B744+1&lt;=B747,B744+1,"")</f>
        <v>81</v>
      </c>
      <c r="D744" s="184">
        <f t="shared" ref="D744" si="227">IF(C744+1&lt;=B747,C744+1,"")</f>
        <v>82</v>
      </c>
      <c r="E744" s="184">
        <f t="shared" ref="E744" si="228">IF(D744+1&lt;=B747,D744+1,"")</f>
        <v>83</v>
      </c>
      <c r="F744" s="272"/>
      <c r="G744" s="186" t="str">
        <f>IFERROR(INDEX('Vorrunden-Einzelergebnisse'!$H:$H,B744),"")</f>
        <v/>
      </c>
      <c r="H744" s="187" t="str">
        <f>IFERROR(INDEX('Vorrunden-Einzelergebnisse'!$I:$I,B744),"")</f>
        <v/>
      </c>
      <c r="I744" s="186" t="str">
        <f>IFERROR(INDEX('Vorrunden-Einzelergebnisse'!$H:$H,C744),"")</f>
        <v/>
      </c>
      <c r="J744" s="187" t="str">
        <f>IFERROR(INDEX('Vorrunden-Einzelergebnisse'!$I:$I,C744),"")</f>
        <v/>
      </c>
      <c r="K744" s="186" t="str">
        <f>IFERROR(INDEX('Vorrunden-Einzelergebnisse'!$H:$H,D744),"")</f>
        <v/>
      </c>
      <c r="L744" s="187" t="str">
        <f>IFERROR(INDEX('Vorrunden-Einzelergebnisse'!$I:$I,D744),"")</f>
        <v/>
      </c>
      <c r="M744" s="186" t="str">
        <f>IFERROR(INDEX('Vorrunden-Einzelergebnisse'!$H:$H,E744),"")</f>
        <v/>
      </c>
      <c r="N744" s="187" t="str">
        <f>IFERROR(INDEX('Vorrunden-Einzelergebnisse'!$I:$I,E744),"")</f>
        <v/>
      </c>
      <c r="O744" s="272"/>
    </row>
    <row r="745" spans="1:15" ht="64.5" customHeight="1" x14ac:dyDescent="0.25">
      <c r="A745" s="188"/>
      <c r="G745" s="189"/>
      <c r="H745" s="190"/>
      <c r="I745" s="191"/>
      <c r="J745" s="190"/>
      <c r="K745" s="191"/>
      <c r="L745" s="190"/>
      <c r="M745" s="191"/>
      <c r="N745" s="190"/>
    </row>
    <row r="746" spans="1:15" ht="16.5" customHeight="1" x14ac:dyDescent="0.25">
      <c r="A746" s="192" t="s">
        <v>56</v>
      </c>
      <c r="B746" s="175">
        <f>MATCH(H743,'Vorrunden-Einzelergebnisse'!C:C,1)</f>
        <v>128</v>
      </c>
      <c r="G746" s="193"/>
      <c r="H746" s="194"/>
      <c r="I746" s="193"/>
      <c r="J746" s="194"/>
      <c r="K746" s="193"/>
      <c r="L746" s="194"/>
      <c r="M746" s="193"/>
      <c r="N746" s="194"/>
    </row>
    <row r="747" spans="1:15" ht="16.5" customHeight="1" x14ac:dyDescent="0.25">
      <c r="A747" s="192" t="s">
        <v>57</v>
      </c>
      <c r="B747" s="175">
        <f t="shared" ref="B747" si="229">MIN(B744+3,B746)</f>
        <v>83</v>
      </c>
      <c r="G747" s="193"/>
      <c r="H747" s="194"/>
      <c r="I747" s="193"/>
      <c r="J747" s="194"/>
      <c r="K747" s="193"/>
      <c r="L747" s="194"/>
      <c r="M747" s="193"/>
      <c r="N747" s="194"/>
    </row>
    <row r="748" spans="1:15" ht="16.5" customHeight="1" x14ac:dyDescent="0.25">
      <c r="A748" s="192" t="s">
        <v>58</v>
      </c>
      <c r="G748" s="193"/>
      <c r="H748" s="194"/>
      <c r="I748" s="193"/>
      <c r="J748" s="194"/>
      <c r="K748" s="193"/>
      <c r="L748" s="194"/>
      <c r="M748" s="193"/>
      <c r="N748" s="194"/>
    </row>
    <row r="749" spans="1:15" ht="16.5" customHeight="1" x14ac:dyDescent="0.25">
      <c r="G749" s="193"/>
      <c r="H749" s="194"/>
      <c r="I749" s="193"/>
      <c r="J749" s="194"/>
      <c r="K749" s="193"/>
      <c r="L749" s="194"/>
      <c r="M749" s="193"/>
      <c r="N749" s="194"/>
    </row>
    <row r="750" spans="1:15" ht="16.5" customHeight="1" x14ac:dyDescent="0.25">
      <c r="G750" s="193"/>
      <c r="H750" s="194"/>
      <c r="I750" s="193"/>
      <c r="J750" s="194"/>
      <c r="K750" s="193"/>
      <c r="L750" s="194"/>
      <c r="M750" s="193"/>
      <c r="N750" s="194"/>
    </row>
    <row r="751" spans="1:15" ht="16.5" customHeight="1" x14ac:dyDescent="0.25">
      <c r="G751" s="193"/>
      <c r="H751" s="194"/>
      <c r="I751" s="193"/>
      <c r="J751" s="194"/>
      <c r="K751" s="193"/>
      <c r="L751" s="194"/>
      <c r="M751" s="193"/>
      <c r="N751" s="194"/>
    </row>
    <row r="752" spans="1:15" ht="16.5" customHeight="1" x14ac:dyDescent="0.25">
      <c r="G752" s="193"/>
      <c r="H752" s="194"/>
      <c r="I752" s="193"/>
      <c r="J752" s="194"/>
      <c r="K752" s="193"/>
      <c r="L752" s="194"/>
      <c r="M752" s="193"/>
      <c r="N752" s="194"/>
    </row>
    <row r="753" spans="2:15" ht="16.5" customHeight="1" x14ac:dyDescent="0.25">
      <c r="G753" s="193"/>
      <c r="H753" s="194"/>
      <c r="I753" s="193"/>
      <c r="J753" s="194"/>
      <c r="K753" s="193"/>
      <c r="L753" s="194"/>
      <c r="M753" s="193"/>
      <c r="N753" s="194"/>
    </row>
    <row r="754" spans="2:15" ht="16.5" customHeight="1" x14ac:dyDescent="0.25">
      <c r="G754" s="193"/>
      <c r="H754" s="194"/>
      <c r="I754" s="193"/>
      <c r="J754" s="194"/>
      <c r="K754" s="193"/>
      <c r="L754" s="194"/>
      <c r="M754" s="193"/>
      <c r="N754" s="194"/>
    </row>
    <row r="755" spans="2:15" ht="16.5" customHeight="1" x14ac:dyDescent="0.25">
      <c r="G755" s="193"/>
      <c r="H755" s="194"/>
      <c r="I755" s="193"/>
      <c r="J755" s="194"/>
      <c r="K755" s="193"/>
      <c r="L755" s="194"/>
      <c r="M755" s="193"/>
      <c r="N755" s="194"/>
    </row>
    <row r="756" spans="2:15" ht="16.5" customHeight="1" x14ac:dyDescent="0.25">
      <c r="G756" s="193"/>
      <c r="H756" s="194"/>
      <c r="I756" s="193"/>
      <c r="J756" s="194"/>
      <c r="K756" s="193"/>
      <c r="L756" s="194"/>
      <c r="M756" s="193"/>
      <c r="N756" s="194"/>
    </row>
    <row r="757" spans="2:15" ht="16.5" customHeight="1" x14ac:dyDescent="0.25">
      <c r="G757" s="193"/>
      <c r="H757" s="194"/>
      <c r="I757" s="193"/>
      <c r="J757" s="194"/>
      <c r="K757" s="193"/>
      <c r="L757" s="194"/>
      <c r="M757" s="193"/>
      <c r="N757" s="194"/>
    </row>
    <row r="758" spans="2:15" ht="16.5" customHeight="1" x14ac:dyDescent="0.25">
      <c r="G758" s="193"/>
      <c r="H758" s="194"/>
      <c r="I758" s="193"/>
      <c r="J758" s="194"/>
      <c r="K758" s="193"/>
      <c r="L758" s="194"/>
      <c r="M758" s="193"/>
      <c r="N758" s="194"/>
    </row>
    <row r="759" spans="2:15" ht="16.5" customHeight="1" x14ac:dyDescent="0.25">
      <c r="G759" s="193"/>
      <c r="H759" s="194"/>
      <c r="I759" s="193"/>
      <c r="J759" s="194"/>
      <c r="K759" s="193"/>
      <c r="L759" s="194"/>
      <c r="M759" s="193"/>
      <c r="N759" s="194"/>
    </row>
    <row r="760" spans="2:15" ht="16.5" customHeight="1" x14ac:dyDescent="0.25">
      <c r="G760" s="193"/>
      <c r="H760" s="194"/>
      <c r="I760" s="193"/>
      <c r="J760" s="194"/>
      <c r="K760" s="193"/>
      <c r="L760" s="194"/>
      <c r="M760" s="193"/>
      <c r="N760" s="194"/>
    </row>
    <row r="761" spans="2:15" ht="16.5" customHeight="1" x14ac:dyDescent="0.25">
      <c r="G761" s="193"/>
      <c r="H761" s="194"/>
      <c r="I761" s="193"/>
      <c r="J761" s="194"/>
      <c r="K761" s="193"/>
      <c r="L761" s="194"/>
      <c r="M761" s="193"/>
      <c r="N761" s="194"/>
    </row>
    <row r="762" spans="2:15" ht="16.5" customHeight="1" x14ac:dyDescent="0.25">
      <c r="G762" s="193"/>
      <c r="H762" s="194"/>
      <c r="I762" s="193"/>
      <c r="J762" s="194"/>
      <c r="K762" s="193"/>
      <c r="L762" s="194"/>
      <c r="M762" s="193"/>
      <c r="N762" s="194"/>
    </row>
    <row r="763" spans="2:15" ht="16.5" customHeight="1" thickBot="1" x14ac:dyDescent="0.3">
      <c r="G763" s="195"/>
      <c r="H763" s="196"/>
      <c r="I763" s="195"/>
      <c r="J763" s="196"/>
      <c r="K763" s="195"/>
      <c r="L763" s="196"/>
      <c r="M763" s="195"/>
      <c r="N763" s="196"/>
    </row>
    <row r="764" spans="2:15" s="185" customFormat="1" ht="27.4" customHeight="1" x14ac:dyDescent="0.25">
      <c r="B764" s="197"/>
      <c r="C764" s="197"/>
      <c r="D764" s="197"/>
      <c r="E764" s="197"/>
      <c r="F764" s="272"/>
      <c r="G764" s="186" t="str">
        <f t="shared" ref="G764" si="230">H744</f>
        <v/>
      </c>
      <c r="H764" s="187" t="str">
        <f t="shared" ref="H764" si="231">G744</f>
        <v/>
      </c>
      <c r="I764" s="186" t="str">
        <f t="shared" ref="I764" si="232">J744</f>
        <v/>
      </c>
      <c r="J764" s="187" t="str">
        <f t="shared" ref="J764" si="233">I744</f>
        <v/>
      </c>
      <c r="K764" s="186" t="str">
        <f t="shared" ref="K764" si="234">L744</f>
        <v/>
      </c>
      <c r="L764" s="187" t="str">
        <f t="shared" ref="L764" si="235">K744</f>
        <v/>
      </c>
      <c r="M764" s="186" t="str">
        <f t="shared" ref="M764" si="236">N744</f>
        <v/>
      </c>
      <c r="N764" s="187" t="str">
        <f t="shared" ref="N764" si="237">M744</f>
        <v/>
      </c>
      <c r="O764" s="272"/>
    </row>
    <row r="765" spans="2:15" ht="64.5" customHeight="1" x14ac:dyDescent="0.25">
      <c r="G765" s="191"/>
      <c r="H765" s="190"/>
      <c r="I765" s="191"/>
      <c r="J765" s="190"/>
      <c r="K765" s="191"/>
      <c r="L765" s="190"/>
      <c r="M765" s="191"/>
      <c r="N765" s="190"/>
    </row>
    <row r="766" spans="2:15" ht="16.5" customHeight="1" x14ac:dyDescent="0.25">
      <c r="G766" s="193"/>
      <c r="H766" s="194"/>
      <c r="I766" s="193"/>
      <c r="J766" s="194"/>
      <c r="K766" s="193"/>
      <c r="L766" s="194"/>
      <c r="M766" s="193"/>
      <c r="N766" s="194"/>
    </row>
    <row r="767" spans="2:15" ht="16.5" customHeight="1" x14ac:dyDescent="0.25">
      <c r="G767" s="193"/>
      <c r="H767" s="194"/>
      <c r="I767" s="193"/>
      <c r="J767" s="194"/>
      <c r="K767" s="193"/>
      <c r="L767" s="194"/>
      <c r="M767" s="193"/>
      <c r="N767" s="194"/>
    </row>
    <row r="768" spans="2:15" ht="16.5" customHeight="1" x14ac:dyDescent="0.25">
      <c r="G768" s="193"/>
      <c r="H768" s="194"/>
      <c r="I768" s="193"/>
      <c r="J768" s="194"/>
      <c r="K768" s="193"/>
      <c r="L768" s="194"/>
      <c r="M768" s="193"/>
      <c r="N768" s="194"/>
    </row>
    <row r="769" spans="1:15" ht="16.5" customHeight="1" x14ac:dyDescent="0.25">
      <c r="G769" s="193"/>
      <c r="H769" s="194"/>
      <c r="I769" s="193"/>
      <c r="J769" s="194"/>
      <c r="K769" s="193"/>
      <c r="L769" s="194"/>
      <c r="M769" s="193"/>
      <c r="N769" s="194"/>
    </row>
    <row r="770" spans="1:15" ht="16.5" customHeight="1" x14ac:dyDescent="0.25">
      <c r="G770" s="193"/>
      <c r="H770" s="194"/>
      <c r="I770" s="193"/>
      <c r="J770" s="194"/>
      <c r="K770" s="193"/>
      <c r="L770" s="194"/>
      <c r="M770" s="193"/>
      <c r="N770" s="194"/>
    </row>
    <row r="771" spans="1:15" ht="16.5" customHeight="1" x14ac:dyDescent="0.25">
      <c r="G771" s="193"/>
      <c r="H771" s="194"/>
      <c r="I771" s="193"/>
      <c r="J771" s="194"/>
      <c r="K771" s="193"/>
      <c r="L771" s="194"/>
      <c r="M771" s="193"/>
      <c r="N771" s="194"/>
    </row>
    <row r="772" spans="1:15" ht="16.5" customHeight="1" x14ac:dyDescent="0.25">
      <c r="G772" s="193"/>
      <c r="H772" s="194"/>
      <c r="I772" s="193"/>
      <c r="J772" s="194"/>
      <c r="K772" s="193"/>
      <c r="L772" s="194"/>
      <c r="M772" s="193"/>
      <c r="N772" s="194"/>
    </row>
    <row r="773" spans="1:15" ht="16.5" customHeight="1" x14ac:dyDescent="0.25">
      <c r="G773" s="193"/>
      <c r="H773" s="194"/>
      <c r="I773" s="193"/>
      <c r="J773" s="194"/>
      <c r="K773" s="193"/>
      <c r="L773" s="194"/>
      <c r="M773" s="193"/>
      <c r="N773" s="194"/>
    </row>
    <row r="774" spans="1:15" ht="16.5" customHeight="1" x14ac:dyDescent="0.25">
      <c r="G774" s="193"/>
      <c r="H774" s="194"/>
      <c r="I774" s="193"/>
      <c r="J774" s="194"/>
      <c r="K774" s="193"/>
      <c r="L774" s="194"/>
      <c r="M774" s="193"/>
      <c r="N774" s="194"/>
    </row>
    <row r="775" spans="1:15" ht="16.5" customHeight="1" x14ac:dyDescent="0.25">
      <c r="G775" s="193"/>
      <c r="H775" s="194"/>
      <c r="I775" s="193"/>
      <c r="J775" s="194"/>
      <c r="K775" s="193"/>
      <c r="L775" s="194"/>
      <c r="M775" s="193"/>
      <c r="N775" s="194"/>
    </row>
    <row r="776" spans="1:15" ht="16.5" customHeight="1" x14ac:dyDescent="0.25">
      <c r="G776" s="193"/>
      <c r="H776" s="194"/>
      <c r="I776" s="193"/>
      <c r="J776" s="194"/>
      <c r="K776" s="193"/>
      <c r="L776" s="194"/>
      <c r="M776" s="193"/>
      <c r="N776" s="194"/>
    </row>
    <row r="777" spans="1:15" ht="16.5" customHeight="1" x14ac:dyDescent="0.25">
      <c r="G777" s="193"/>
      <c r="H777" s="194"/>
      <c r="I777" s="193"/>
      <c r="J777" s="194"/>
      <c r="K777" s="193"/>
      <c r="L777" s="194"/>
      <c r="M777" s="193"/>
      <c r="N777" s="194"/>
    </row>
    <row r="778" spans="1:15" ht="16.5" customHeight="1" x14ac:dyDescent="0.25">
      <c r="G778" s="193"/>
      <c r="H778" s="194"/>
      <c r="I778" s="193"/>
      <c r="J778" s="194"/>
      <c r="K778" s="193"/>
      <c r="L778" s="194"/>
      <c r="M778" s="193"/>
      <c r="N778" s="194"/>
    </row>
    <row r="779" spans="1:15" ht="16.5" customHeight="1" x14ac:dyDescent="0.25">
      <c r="G779" s="193"/>
      <c r="H779" s="194"/>
      <c r="I779" s="193"/>
      <c r="J779" s="194"/>
      <c r="K779" s="193"/>
      <c r="L779" s="194"/>
      <c r="M779" s="193"/>
      <c r="N779" s="194"/>
    </row>
    <row r="780" spans="1:15" ht="16.5" customHeight="1" x14ac:dyDescent="0.25">
      <c r="G780" s="193"/>
      <c r="H780" s="194"/>
      <c r="I780" s="193"/>
      <c r="J780" s="194"/>
      <c r="K780" s="193"/>
      <c r="L780" s="194"/>
      <c r="M780" s="193"/>
      <c r="N780" s="194"/>
    </row>
    <row r="781" spans="1:15" ht="16.5" customHeight="1" x14ac:dyDescent="0.25">
      <c r="G781" s="193"/>
      <c r="H781" s="194"/>
      <c r="I781" s="193"/>
      <c r="J781" s="194"/>
      <c r="K781" s="193"/>
      <c r="L781" s="194"/>
      <c r="M781" s="193"/>
      <c r="N781" s="194"/>
    </row>
    <row r="782" spans="1:15" ht="16.5" customHeight="1" x14ac:dyDescent="0.25">
      <c r="G782" s="193"/>
      <c r="H782" s="194"/>
      <c r="I782" s="193"/>
      <c r="J782" s="194"/>
      <c r="K782" s="193"/>
      <c r="L782" s="194"/>
      <c r="M782" s="193"/>
      <c r="N782" s="194"/>
    </row>
    <row r="783" spans="1:15" ht="16.5" customHeight="1" thickBot="1" x14ac:dyDescent="0.3">
      <c r="A783" s="177"/>
      <c r="B783" s="178"/>
      <c r="C783" s="178"/>
      <c r="D783" s="178"/>
      <c r="E783" s="178"/>
      <c r="G783" s="195"/>
      <c r="H783" s="196"/>
      <c r="I783" s="195"/>
      <c r="J783" s="196"/>
      <c r="K783" s="195"/>
      <c r="L783" s="196"/>
      <c r="M783" s="195"/>
      <c r="N783" s="196"/>
    </row>
    <row r="784" spans="1:15" s="179" customFormat="1" ht="36" customHeight="1" thickBot="1" x14ac:dyDescent="0.3">
      <c r="C784" s="180"/>
      <c r="D784" s="180"/>
      <c r="E784" s="180"/>
      <c r="F784" s="271"/>
      <c r="G784" s="181" t="str">
        <f t="shared" ref="G784" si="238">IF(ISNUMBER(H784),"Feld:","")</f>
        <v/>
      </c>
      <c r="H784" s="179" t="str">
        <f>INDEX('Vorrunden-Einzelergebnisse'!C:C,B785)</f>
        <v/>
      </c>
      <c r="O784" s="271"/>
    </row>
    <row r="785" spans="1:15" s="185" customFormat="1" ht="27.4" customHeight="1" x14ac:dyDescent="0.25">
      <c r="A785" s="182" t="s">
        <v>55</v>
      </c>
      <c r="B785" s="183">
        <f t="shared" ref="B785" si="239">B747+1</f>
        <v>84</v>
      </c>
      <c r="C785" s="184">
        <f t="shared" ref="C785" si="240">IF(B785+1&lt;=B788,B785+1,"")</f>
        <v>85</v>
      </c>
      <c r="D785" s="184">
        <f t="shared" ref="D785" si="241">IF(C785+1&lt;=B788,C785+1,"")</f>
        <v>86</v>
      </c>
      <c r="E785" s="184">
        <f t="shared" ref="E785" si="242">IF(D785+1&lt;=B788,D785+1,"")</f>
        <v>87</v>
      </c>
      <c r="F785" s="272"/>
      <c r="G785" s="186" t="str">
        <f>IFERROR(INDEX('Vorrunden-Einzelergebnisse'!$H:$H,B785),"")</f>
        <v/>
      </c>
      <c r="H785" s="187" t="str">
        <f>IFERROR(INDEX('Vorrunden-Einzelergebnisse'!$I:$I,B785),"")</f>
        <v/>
      </c>
      <c r="I785" s="186" t="str">
        <f>IFERROR(INDEX('Vorrunden-Einzelergebnisse'!$H:$H,C785),"")</f>
        <v/>
      </c>
      <c r="J785" s="187" t="str">
        <f>IFERROR(INDEX('Vorrunden-Einzelergebnisse'!$I:$I,C785),"")</f>
        <v/>
      </c>
      <c r="K785" s="186" t="str">
        <f>IFERROR(INDEX('Vorrunden-Einzelergebnisse'!$H:$H,D785),"")</f>
        <v/>
      </c>
      <c r="L785" s="187" t="str">
        <f>IFERROR(INDEX('Vorrunden-Einzelergebnisse'!$I:$I,D785),"")</f>
        <v/>
      </c>
      <c r="M785" s="186" t="str">
        <f>IFERROR(INDEX('Vorrunden-Einzelergebnisse'!$H:$H,E785),"")</f>
        <v/>
      </c>
      <c r="N785" s="187" t="str">
        <f>IFERROR(INDEX('Vorrunden-Einzelergebnisse'!$I:$I,E785),"")</f>
        <v/>
      </c>
      <c r="O785" s="272"/>
    </row>
    <row r="786" spans="1:15" ht="64.5" customHeight="1" x14ac:dyDescent="0.25">
      <c r="A786" s="188"/>
      <c r="G786" s="189"/>
      <c r="H786" s="190"/>
      <c r="I786" s="191"/>
      <c r="J786" s="190"/>
      <c r="K786" s="191"/>
      <c r="L786" s="190"/>
      <c r="M786" s="191"/>
      <c r="N786" s="190"/>
    </row>
    <row r="787" spans="1:15" ht="16.5" customHeight="1" x14ac:dyDescent="0.25">
      <c r="A787" s="192" t="s">
        <v>56</v>
      </c>
      <c r="B787" s="175">
        <f>MATCH(H784,'Vorrunden-Einzelergebnisse'!C:C,1)</f>
        <v>128</v>
      </c>
      <c r="G787" s="193"/>
      <c r="H787" s="194"/>
      <c r="I787" s="193"/>
      <c r="J787" s="194"/>
      <c r="K787" s="193"/>
      <c r="L787" s="194"/>
      <c r="M787" s="193"/>
      <c r="N787" s="194"/>
    </row>
    <row r="788" spans="1:15" ht="16.5" customHeight="1" x14ac:dyDescent="0.25">
      <c r="A788" s="192" t="s">
        <v>57</v>
      </c>
      <c r="B788" s="175">
        <f t="shared" ref="B788" si="243">MIN(B785+3,B787)</f>
        <v>87</v>
      </c>
      <c r="G788" s="193"/>
      <c r="H788" s="194"/>
      <c r="I788" s="193"/>
      <c r="J788" s="194"/>
      <c r="K788" s="193"/>
      <c r="L788" s="194"/>
      <c r="M788" s="193"/>
      <c r="N788" s="194"/>
    </row>
    <row r="789" spans="1:15" ht="16.5" customHeight="1" x14ac:dyDescent="0.25">
      <c r="A789" s="192" t="s">
        <v>58</v>
      </c>
      <c r="G789" s="193"/>
      <c r="H789" s="194"/>
      <c r="I789" s="193"/>
      <c r="J789" s="194"/>
      <c r="K789" s="193"/>
      <c r="L789" s="194"/>
      <c r="M789" s="193"/>
      <c r="N789" s="194"/>
    </row>
    <row r="790" spans="1:15" ht="16.5" customHeight="1" x14ac:dyDescent="0.25">
      <c r="G790" s="193"/>
      <c r="H790" s="194"/>
      <c r="I790" s="193"/>
      <c r="J790" s="194"/>
      <c r="K790" s="193"/>
      <c r="L790" s="194"/>
      <c r="M790" s="193"/>
      <c r="N790" s="194"/>
    </row>
    <row r="791" spans="1:15" ht="16.5" customHeight="1" x14ac:dyDescent="0.25">
      <c r="G791" s="193"/>
      <c r="H791" s="194"/>
      <c r="I791" s="193"/>
      <c r="J791" s="194"/>
      <c r="K791" s="193"/>
      <c r="L791" s="194"/>
      <c r="M791" s="193"/>
      <c r="N791" s="194"/>
    </row>
    <row r="792" spans="1:15" ht="16.5" customHeight="1" x14ac:dyDescent="0.25">
      <c r="G792" s="193"/>
      <c r="H792" s="194"/>
      <c r="I792" s="193"/>
      <c r="J792" s="194"/>
      <c r="K792" s="193"/>
      <c r="L792" s="194"/>
      <c r="M792" s="193"/>
      <c r="N792" s="194"/>
    </row>
    <row r="793" spans="1:15" ht="16.5" customHeight="1" x14ac:dyDescent="0.25">
      <c r="G793" s="193"/>
      <c r="H793" s="194"/>
      <c r="I793" s="193"/>
      <c r="J793" s="194"/>
      <c r="K793" s="193"/>
      <c r="L793" s="194"/>
      <c r="M793" s="193"/>
      <c r="N793" s="194"/>
    </row>
    <row r="794" spans="1:15" ht="16.5" customHeight="1" x14ac:dyDescent="0.25">
      <c r="G794" s="193"/>
      <c r="H794" s="194"/>
      <c r="I794" s="193"/>
      <c r="J794" s="194"/>
      <c r="K794" s="193"/>
      <c r="L794" s="194"/>
      <c r="M794" s="193"/>
      <c r="N794" s="194"/>
    </row>
    <row r="795" spans="1:15" ht="16.5" customHeight="1" x14ac:dyDescent="0.25">
      <c r="G795" s="193"/>
      <c r="H795" s="194"/>
      <c r="I795" s="193"/>
      <c r="J795" s="194"/>
      <c r="K795" s="193"/>
      <c r="L795" s="194"/>
      <c r="M795" s="193"/>
      <c r="N795" s="194"/>
    </row>
    <row r="796" spans="1:15" ht="16.5" customHeight="1" x14ac:dyDescent="0.25">
      <c r="G796" s="193"/>
      <c r="H796" s="194"/>
      <c r="I796" s="193"/>
      <c r="J796" s="194"/>
      <c r="K796" s="193"/>
      <c r="L796" s="194"/>
      <c r="M796" s="193"/>
      <c r="N796" s="194"/>
    </row>
    <row r="797" spans="1:15" ht="16.5" customHeight="1" x14ac:dyDescent="0.25">
      <c r="G797" s="193"/>
      <c r="H797" s="194"/>
      <c r="I797" s="193"/>
      <c r="J797" s="194"/>
      <c r="K797" s="193"/>
      <c r="L797" s="194"/>
      <c r="M797" s="193"/>
      <c r="N797" s="194"/>
    </row>
    <row r="798" spans="1:15" ht="16.5" customHeight="1" x14ac:dyDescent="0.25">
      <c r="G798" s="193"/>
      <c r="H798" s="194"/>
      <c r="I798" s="193"/>
      <c r="J798" s="194"/>
      <c r="K798" s="193"/>
      <c r="L798" s="194"/>
      <c r="M798" s="193"/>
      <c r="N798" s="194"/>
    </row>
    <row r="799" spans="1:15" ht="16.5" customHeight="1" x14ac:dyDescent="0.25">
      <c r="G799" s="193"/>
      <c r="H799" s="194"/>
      <c r="I799" s="193"/>
      <c r="J799" s="194"/>
      <c r="K799" s="193"/>
      <c r="L799" s="194"/>
      <c r="M799" s="193"/>
      <c r="N799" s="194"/>
    </row>
    <row r="800" spans="1:15" ht="16.5" customHeight="1" x14ac:dyDescent="0.25">
      <c r="G800" s="193"/>
      <c r="H800" s="194"/>
      <c r="I800" s="193"/>
      <c r="J800" s="194"/>
      <c r="K800" s="193"/>
      <c r="L800" s="194"/>
      <c r="M800" s="193"/>
      <c r="N800" s="194"/>
    </row>
    <row r="801" spans="2:15" ht="16.5" customHeight="1" x14ac:dyDescent="0.25">
      <c r="G801" s="193"/>
      <c r="H801" s="194"/>
      <c r="I801" s="193"/>
      <c r="J801" s="194"/>
      <c r="K801" s="193"/>
      <c r="L801" s="194"/>
      <c r="M801" s="193"/>
      <c r="N801" s="194"/>
    </row>
    <row r="802" spans="2:15" ht="16.5" customHeight="1" x14ac:dyDescent="0.25">
      <c r="G802" s="193"/>
      <c r="H802" s="194"/>
      <c r="I802" s="193"/>
      <c r="J802" s="194"/>
      <c r="K802" s="193"/>
      <c r="L802" s="194"/>
      <c r="M802" s="193"/>
      <c r="N802" s="194"/>
    </row>
    <row r="803" spans="2:15" ht="16.5" customHeight="1" x14ac:dyDescent="0.25">
      <c r="G803" s="193"/>
      <c r="H803" s="194"/>
      <c r="I803" s="193"/>
      <c r="J803" s="194"/>
      <c r="K803" s="193"/>
      <c r="L803" s="194"/>
      <c r="M803" s="193"/>
      <c r="N803" s="194"/>
    </row>
    <row r="804" spans="2:15" ht="16.5" customHeight="1" thickBot="1" x14ac:dyDescent="0.3">
      <c r="G804" s="195"/>
      <c r="H804" s="196"/>
      <c r="I804" s="195"/>
      <c r="J804" s="196"/>
      <c r="K804" s="195"/>
      <c r="L804" s="196"/>
      <c r="M804" s="195"/>
      <c r="N804" s="196"/>
    </row>
    <row r="805" spans="2:15" s="185" customFormat="1" ht="27.4" customHeight="1" x14ac:dyDescent="0.25">
      <c r="B805" s="197"/>
      <c r="C805" s="197"/>
      <c r="D805" s="197"/>
      <c r="E805" s="197"/>
      <c r="F805" s="272"/>
      <c r="G805" s="186" t="str">
        <f t="shared" ref="G805" si="244">H785</f>
        <v/>
      </c>
      <c r="H805" s="187" t="str">
        <f t="shared" ref="H805" si="245">G785</f>
        <v/>
      </c>
      <c r="I805" s="186" t="str">
        <f t="shared" ref="I805" si="246">J785</f>
        <v/>
      </c>
      <c r="J805" s="187" t="str">
        <f t="shared" ref="J805" si="247">I785</f>
        <v/>
      </c>
      <c r="K805" s="186" t="str">
        <f t="shared" ref="K805" si="248">L785</f>
        <v/>
      </c>
      <c r="L805" s="187" t="str">
        <f t="shared" ref="L805" si="249">K785</f>
        <v/>
      </c>
      <c r="M805" s="186" t="str">
        <f t="shared" ref="M805" si="250">N785</f>
        <v/>
      </c>
      <c r="N805" s="187" t="str">
        <f t="shared" ref="N805" si="251">M785</f>
        <v/>
      </c>
      <c r="O805" s="272"/>
    </row>
    <row r="806" spans="2:15" ht="64.5" customHeight="1" x14ac:dyDescent="0.25">
      <c r="G806" s="191"/>
      <c r="H806" s="190"/>
      <c r="I806" s="191"/>
      <c r="J806" s="190"/>
      <c r="K806" s="191"/>
      <c r="L806" s="190"/>
      <c r="M806" s="191"/>
      <c r="N806" s="190"/>
    </row>
    <row r="807" spans="2:15" ht="16.5" customHeight="1" x14ac:dyDescent="0.25">
      <c r="G807" s="193"/>
      <c r="H807" s="194"/>
      <c r="I807" s="193"/>
      <c r="J807" s="194"/>
      <c r="K807" s="193"/>
      <c r="L807" s="194"/>
      <c r="M807" s="193"/>
      <c r="N807" s="194"/>
    </row>
    <row r="808" spans="2:15" ht="16.5" customHeight="1" x14ac:dyDescent="0.25">
      <c r="G808" s="193"/>
      <c r="H808" s="194"/>
      <c r="I808" s="193"/>
      <c r="J808" s="194"/>
      <c r="K808" s="193"/>
      <c r="L808" s="194"/>
      <c r="M808" s="193"/>
      <c r="N808" s="194"/>
    </row>
    <row r="809" spans="2:15" ht="16.5" customHeight="1" x14ac:dyDescent="0.25">
      <c r="G809" s="193"/>
      <c r="H809" s="194"/>
      <c r="I809" s="193"/>
      <c r="J809" s="194"/>
      <c r="K809" s="193"/>
      <c r="L809" s="194"/>
      <c r="M809" s="193"/>
      <c r="N809" s="194"/>
    </row>
    <row r="810" spans="2:15" ht="16.5" customHeight="1" x14ac:dyDescent="0.25">
      <c r="G810" s="193"/>
      <c r="H810" s="194"/>
      <c r="I810" s="193"/>
      <c r="J810" s="194"/>
      <c r="K810" s="193"/>
      <c r="L810" s="194"/>
      <c r="M810" s="193"/>
      <c r="N810" s="194"/>
    </row>
    <row r="811" spans="2:15" ht="16.5" customHeight="1" x14ac:dyDescent="0.25">
      <c r="G811" s="193"/>
      <c r="H811" s="194"/>
      <c r="I811" s="193"/>
      <c r="J811" s="194"/>
      <c r="K811" s="193"/>
      <c r="L811" s="194"/>
      <c r="M811" s="193"/>
      <c r="N811" s="194"/>
    </row>
    <row r="812" spans="2:15" ht="16.5" customHeight="1" x14ac:dyDescent="0.25">
      <c r="G812" s="193"/>
      <c r="H812" s="194"/>
      <c r="I812" s="193"/>
      <c r="J812" s="194"/>
      <c r="K812" s="193"/>
      <c r="L812" s="194"/>
      <c r="M812" s="193"/>
      <c r="N812" s="194"/>
    </row>
    <row r="813" spans="2:15" ht="16.5" customHeight="1" x14ac:dyDescent="0.25">
      <c r="G813" s="193"/>
      <c r="H813" s="194"/>
      <c r="I813" s="193"/>
      <c r="J813" s="194"/>
      <c r="K813" s="193"/>
      <c r="L813" s="194"/>
      <c r="M813" s="193"/>
      <c r="N813" s="194"/>
    </row>
    <row r="814" spans="2:15" ht="16.5" customHeight="1" x14ac:dyDescent="0.25">
      <c r="G814" s="193"/>
      <c r="H814" s="194"/>
      <c r="I814" s="193"/>
      <c r="J814" s="194"/>
      <c r="K814" s="193"/>
      <c r="L814" s="194"/>
      <c r="M814" s="193"/>
      <c r="N814" s="194"/>
    </row>
    <row r="815" spans="2:15" ht="16.5" customHeight="1" x14ac:dyDescent="0.25">
      <c r="G815" s="193"/>
      <c r="H815" s="194"/>
      <c r="I815" s="193"/>
      <c r="J815" s="194"/>
      <c r="K815" s="193"/>
      <c r="L815" s="194"/>
      <c r="M815" s="193"/>
      <c r="N815" s="194"/>
    </row>
    <row r="816" spans="2:15" ht="16.5" customHeight="1" x14ac:dyDescent="0.25">
      <c r="G816" s="193"/>
      <c r="H816" s="194"/>
      <c r="I816" s="193"/>
      <c r="J816" s="194"/>
      <c r="K816" s="193"/>
      <c r="L816" s="194"/>
      <c r="M816" s="193"/>
      <c r="N816" s="194"/>
    </row>
    <row r="817" spans="1:15" ht="16.5" customHeight="1" x14ac:dyDescent="0.25">
      <c r="G817" s="193"/>
      <c r="H817" s="194"/>
      <c r="I817" s="193"/>
      <c r="J817" s="194"/>
      <c r="K817" s="193"/>
      <c r="L817" s="194"/>
      <c r="M817" s="193"/>
      <c r="N817" s="194"/>
    </row>
    <row r="818" spans="1:15" ht="16.5" customHeight="1" x14ac:dyDescent="0.25">
      <c r="G818" s="193"/>
      <c r="H818" s="194"/>
      <c r="I818" s="193"/>
      <c r="J818" s="194"/>
      <c r="K818" s="193"/>
      <c r="L818" s="194"/>
      <c r="M818" s="193"/>
      <c r="N818" s="194"/>
    </row>
    <row r="819" spans="1:15" ht="16.5" customHeight="1" x14ac:dyDescent="0.25">
      <c r="G819" s="193"/>
      <c r="H819" s="194"/>
      <c r="I819" s="193"/>
      <c r="J819" s="194"/>
      <c r="K819" s="193"/>
      <c r="L819" s="194"/>
      <c r="M819" s="193"/>
      <c r="N819" s="194"/>
    </row>
    <row r="820" spans="1:15" ht="16.5" customHeight="1" x14ac:dyDescent="0.25">
      <c r="G820" s="193"/>
      <c r="H820" s="194"/>
      <c r="I820" s="193"/>
      <c r="J820" s="194"/>
      <c r="K820" s="193"/>
      <c r="L820" s="194"/>
      <c r="M820" s="193"/>
      <c r="N820" s="194"/>
    </row>
    <row r="821" spans="1:15" ht="16.5" customHeight="1" x14ac:dyDescent="0.25">
      <c r="G821" s="193"/>
      <c r="H821" s="194"/>
      <c r="I821" s="193"/>
      <c r="J821" s="194"/>
      <c r="K821" s="193"/>
      <c r="L821" s="194"/>
      <c r="M821" s="193"/>
      <c r="N821" s="194"/>
    </row>
    <row r="822" spans="1:15" ht="16.5" customHeight="1" x14ac:dyDescent="0.25">
      <c r="G822" s="193"/>
      <c r="H822" s="194"/>
      <c r="I822" s="193"/>
      <c r="J822" s="194"/>
      <c r="K822" s="193"/>
      <c r="L822" s="194"/>
      <c r="M822" s="193"/>
      <c r="N822" s="194"/>
    </row>
    <row r="823" spans="1:15" ht="16.5" customHeight="1" x14ac:dyDescent="0.25">
      <c r="G823" s="193"/>
      <c r="H823" s="194"/>
      <c r="I823" s="193"/>
      <c r="J823" s="194"/>
      <c r="K823" s="193"/>
      <c r="L823" s="194"/>
      <c r="M823" s="193"/>
      <c r="N823" s="194"/>
    </row>
    <row r="824" spans="1:15" ht="16.5" customHeight="1" thickBot="1" x14ac:dyDescent="0.3">
      <c r="A824" s="177"/>
      <c r="B824" s="178"/>
      <c r="C824" s="178"/>
      <c r="D824" s="178"/>
      <c r="E824" s="178"/>
      <c r="G824" s="195"/>
      <c r="H824" s="196"/>
      <c r="I824" s="195"/>
      <c r="J824" s="196"/>
      <c r="K824" s="195"/>
      <c r="L824" s="196"/>
      <c r="M824" s="195"/>
      <c r="N824" s="196"/>
    </row>
    <row r="825" spans="1:15" s="179" customFormat="1" ht="36" customHeight="1" thickBot="1" x14ac:dyDescent="0.3">
      <c r="C825" s="180"/>
      <c r="D825" s="180"/>
      <c r="E825" s="180"/>
      <c r="F825" s="271"/>
      <c r="G825" s="181" t="str">
        <f t="shared" ref="G825" si="252">IF(ISNUMBER(H825),"Feld:","")</f>
        <v/>
      </c>
      <c r="H825" s="179" t="str">
        <f>INDEX('Vorrunden-Einzelergebnisse'!C:C,B826)</f>
        <v/>
      </c>
      <c r="O825" s="271"/>
    </row>
    <row r="826" spans="1:15" s="185" customFormat="1" ht="27.4" customHeight="1" x14ac:dyDescent="0.25">
      <c r="A826" s="182" t="s">
        <v>55</v>
      </c>
      <c r="B826" s="183">
        <f t="shared" ref="B826" si="253">B788+1</f>
        <v>88</v>
      </c>
      <c r="C826" s="184">
        <f t="shared" ref="C826" si="254">IF(B826+1&lt;=B829,B826+1,"")</f>
        <v>89</v>
      </c>
      <c r="D826" s="184">
        <f t="shared" ref="D826" si="255">IF(C826+1&lt;=B829,C826+1,"")</f>
        <v>90</v>
      </c>
      <c r="E826" s="184">
        <f t="shared" ref="E826" si="256">IF(D826+1&lt;=B829,D826+1,"")</f>
        <v>91</v>
      </c>
      <c r="F826" s="272"/>
      <c r="G826" s="186" t="str">
        <f>IFERROR(INDEX('Vorrunden-Einzelergebnisse'!$H:$H,B826),"")</f>
        <v/>
      </c>
      <c r="H826" s="187" t="str">
        <f>IFERROR(INDEX('Vorrunden-Einzelergebnisse'!$I:$I,B826),"")</f>
        <v/>
      </c>
      <c r="I826" s="186" t="str">
        <f>IFERROR(INDEX('Vorrunden-Einzelergebnisse'!$H:$H,C826),"")</f>
        <v/>
      </c>
      <c r="J826" s="187" t="str">
        <f>IFERROR(INDEX('Vorrunden-Einzelergebnisse'!$I:$I,C826),"")</f>
        <v/>
      </c>
      <c r="K826" s="186" t="str">
        <f>IFERROR(INDEX('Vorrunden-Einzelergebnisse'!$H:$H,D826),"")</f>
        <v/>
      </c>
      <c r="L826" s="187" t="str">
        <f>IFERROR(INDEX('Vorrunden-Einzelergebnisse'!$I:$I,D826),"")</f>
        <v/>
      </c>
      <c r="M826" s="186" t="str">
        <f>IFERROR(INDEX('Vorrunden-Einzelergebnisse'!$H:$H,E826),"")</f>
        <v/>
      </c>
      <c r="N826" s="187" t="str">
        <f>IFERROR(INDEX('Vorrunden-Einzelergebnisse'!$I:$I,E826),"")</f>
        <v/>
      </c>
      <c r="O826" s="272"/>
    </row>
    <row r="827" spans="1:15" ht="64.5" customHeight="1" x14ac:dyDescent="0.25">
      <c r="A827" s="188"/>
      <c r="G827" s="189"/>
      <c r="H827" s="190"/>
      <c r="I827" s="191"/>
      <c r="J827" s="190"/>
      <c r="K827" s="191"/>
      <c r="L827" s="190"/>
      <c r="M827" s="191"/>
      <c r="N827" s="190"/>
    </row>
    <row r="828" spans="1:15" ht="16.5" customHeight="1" x14ac:dyDescent="0.25">
      <c r="A828" s="192" t="s">
        <v>56</v>
      </c>
      <c r="B828" s="175">
        <f>MATCH(H825,'Vorrunden-Einzelergebnisse'!C:C,1)</f>
        <v>128</v>
      </c>
      <c r="G828" s="193"/>
      <c r="H828" s="194"/>
      <c r="I828" s="193"/>
      <c r="J828" s="194"/>
      <c r="K828" s="193"/>
      <c r="L828" s="194"/>
      <c r="M828" s="193"/>
      <c r="N828" s="194"/>
    </row>
    <row r="829" spans="1:15" ht="16.5" customHeight="1" x14ac:dyDescent="0.25">
      <c r="A829" s="192" t="s">
        <v>57</v>
      </c>
      <c r="B829" s="175">
        <f t="shared" ref="B829" si="257">MIN(B826+3,B828)</f>
        <v>91</v>
      </c>
      <c r="G829" s="193"/>
      <c r="H829" s="194"/>
      <c r="I829" s="193"/>
      <c r="J829" s="194"/>
      <c r="K829" s="193"/>
      <c r="L829" s="194"/>
      <c r="M829" s="193"/>
      <c r="N829" s="194"/>
    </row>
    <row r="830" spans="1:15" ht="16.5" customHeight="1" x14ac:dyDescent="0.25">
      <c r="A830" s="192" t="s">
        <v>58</v>
      </c>
      <c r="G830" s="193"/>
      <c r="H830" s="194"/>
      <c r="I830" s="193"/>
      <c r="J830" s="194"/>
      <c r="K830" s="193"/>
      <c r="L830" s="194"/>
      <c r="M830" s="193"/>
      <c r="N830" s="194"/>
    </row>
    <row r="831" spans="1:15" ht="16.5" customHeight="1" x14ac:dyDescent="0.25">
      <c r="G831" s="193"/>
      <c r="H831" s="194"/>
      <c r="I831" s="193"/>
      <c r="J831" s="194"/>
      <c r="K831" s="193"/>
      <c r="L831" s="194"/>
      <c r="M831" s="193"/>
      <c r="N831" s="194"/>
    </row>
    <row r="832" spans="1:15" ht="16.5" customHeight="1" x14ac:dyDescent="0.25">
      <c r="G832" s="193"/>
      <c r="H832" s="194"/>
      <c r="I832" s="193"/>
      <c r="J832" s="194"/>
      <c r="K832" s="193"/>
      <c r="L832" s="194"/>
      <c r="M832" s="193"/>
      <c r="N832" s="194"/>
    </row>
    <row r="833" spans="2:15" ht="16.5" customHeight="1" x14ac:dyDescent="0.25">
      <c r="G833" s="193"/>
      <c r="H833" s="194"/>
      <c r="I833" s="193"/>
      <c r="J833" s="194"/>
      <c r="K833" s="193"/>
      <c r="L833" s="194"/>
      <c r="M833" s="193"/>
      <c r="N833" s="194"/>
    </row>
    <row r="834" spans="2:15" ht="16.5" customHeight="1" x14ac:dyDescent="0.25">
      <c r="G834" s="193"/>
      <c r="H834" s="194"/>
      <c r="I834" s="193"/>
      <c r="J834" s="194"/>
      <c r="K834" s="193"/>
      <c r="L834" s="194"/>
      <c r="M834" s="193"/>
      <c r="N834" s="194"/>
    </row>
    <row r="835" spans="2:15" ht="16.5" customHeight="1" x14ac:dyDescent="0.25">
      <c r="G835" s="193"/>
      <c r="H835" s="194"/>
      <c r="I835" s="193"/>
      <c r="J835" s="194"/>
      <c r="K835" s="193"/>
      <c r="L835" s="194"/>
      <c r="M835" s="193"/>
      <c r="N835" s="194"/>
    </row>
    <row r="836" spans="2:15" ht="16.5" customHeight="1" x14ac:dyDescent="0.25">
      <c r="G836" s="193"/>
      <c r="H836" s="194"/>
      <c r="I836" s="193"/>
      <c r="J836" s="194"/>
      <c r="K836" s="193"/>
      <c r="L836" s="194"/>
      <c r="M836" s="193"/>
      <c r="N836" s="194"/>
    </row>
    <row r="837" spans="2:15" ht="16.5" customHeight="1" x14ac:dyDescent="0.25">
      <c r="G837" s="193"/>
      <c r="H837" s="194"/>
      <c r="I837" s="193"/>
      <c r="J837" s="194"/>
      <c r="K837" s="193"/>
      <c r="L837" s="194"/>
      <c r="M837" s="193"/>
      <c r="N837" s="194"/>
    </row>
    <row r="838" spans="2:15" ht="16.5" customHeight="1" x14ac:dyDescent="0.25">
      <c r="G838" s="193"/>
      <c r="H838" s="194"/>
      <c r="I838" s="193"/>
      <c r="J838" s="194"/>
      <c r="K838" s="193"/>
      <c r="L838" s="194"/>
      <c r="M838" s="193"/>
      <c r="N838" s="194"/>
    </row>
    <row r="839" spans="2:15" ht="16.5" customHeight="1" x14ac:dyDescent="0.25">
      <c r="G839" s="193"/>
      <c r="H839" s="194"/>
      <c r="I839" s="193"/>
      <c r="J839" s="194"/>
      <c r="K839" s="193"/>
      <c r="L839" s="194"/>
      <c r="M839" s="193"/>
      <c r="N839" s="194"/>
    </row>
    <row r="840" spans="2:15" ht="16.5" customHeight="1" x14ac:dyDescent="0.25">
      <c r="G840" s="193"/>
      <c r="H840" s="194"/>
      <c r="I840" s="193"/>
      <c r="J840" s="194"/>
      <c r="K840" s="193"/>
      <c r="L840" s="194"/>
      <c r="M840" s="193"/>
      <c r="N840" s="194"/>
    </row>
    <row r="841" spans="2:15" ht="16.5" customHeight="1" x14ac:dyDescent="0.25">
      <c r="G841" s="193"/>
      <c r="H841" s="194"/>
      <c r="I841" s="193"/>
      <c r="J841" s="194"/>
      <c r="K841" s="193"/>
      <c r="L841" s="194"/>
      <c r="M841" s="193"/>
      <c r="N841" s="194"/>
    </row>
    <row r="842" spans="2:15" ht="16.5" customHeight="1" x14ac:dyDescent="0.25">
      <c r="G842" s="193"/>
      <c r="H842" s="194"/>
      <c r="I842" s="193"/>
      <c r="J842" s="194"/>
      <c r="K842" s="193"/>
      <c r="L842" s="194"/>
      <c r="M842" s="193"/>
      <c r="N842" s="194"/>
    </row>
    <row r="843" spans="2:15" ht="16.5" customHeight="1" x14ac:dyDescent="0.25">
      <c r="G843" s="193"/>
      <c r="H843" s="194"/>
      <c r="I843" s="193"/>
      <c r="J843" s="194"/>
      <c r="K843" s="193"/>
      <c r="L843" s="194"/>
      <c r="M843" s="193"/>
      <c r="N843" s="194"/>
    </row>
    <row r="844" spans="2:15" ht="16.5" customHeight="1" x14ac:dyDescent="0.25">
      <c r="G844" s="193"/>
      <c r="H844" s="194"/>
      <c r="I844" s="193"/>
      <c r="J844" s="194"/>
      <c r="K844" s="193"/>
      <c r="L844" s="194"/>
      <c r="M844" s="193"/>
      <c r="N844" s="194"/>
    </row>
    <row r="845" spans="2:15" ht="16.5" customHeight="1" thickBot="1" x14ac:dyDescent="0.3">
      <c r="G845" s="195"/>
      <c r="H845" s="196"/>
      <c r="I845" s="195"/>
      <c r="J845" s="196"/>
      <c r="K845" s="195"/>
      <c r="L845" s="196"/>
      <c r="M845" s="195"/>
      <c r="N845" s="196"/>
    </row>
    <row r="846" spans="2:15" s="185" customFormat="1" ht="27.4" customHeight="1" x14ac:dyDescent="0.25">
      <c r="B846" s="197"/>
      <c r="C846" s="197"/>
      <c r="D846" s="197"/>
      <c r="E846" s="197"/>
      <c r="F846" s="272"/>
      <c r="G846" s="186" t="str">
        <f t="shared" ref="G846" si="258">H826</f>
        <v/>
      </c>
      <c r="H846" s="187" t="str">
        <f t="shared" ref="H846" si="259">G826</f>
        <v/>
      </c>
      <c r="I846" s="186" t="str">
        <f t="shared" ref="I846" si="260">J826</f>
        <v/>
      </c>
      <c r="J846" s="187" t="str">
        <f t="shared" ref="J846" si="261">I826</f>
        <v/>
      </c>
      <c r="K846" s="186" t="str">
        <f t="shared" ref="K846" si="262">L826</f>
        <v/>
      </c>
      <c r="L846" s="187" t="str">
        <f t="shared" ref="L846" si="263">K826</f>
        <v/>
      </c>
      <c r="M846" s="186" t="str">
        <f t="shared" ref="M846" si="264">N826</f>
        <v/>
      </c>
      <c r="N846" s="187" t="str">
        <f t="shared" ref="N846" si="265">M826</f>
        <v/>
      </c>
      <c r="O846" s="272"/>
    </row>
    <row r="847" spans="2:15" ht="64.5" customHeight="1" x14ac:dyDescent="0.25">
      <c r="G847" s="191"/>
      <c r="H847" s="190"/>
      <c r="I847" s="191"/>
      <c r="J847" s="190"/>
      <c r="K847" s="191"/>
      <c r="L847" s="190"/>
      <c r="M847" s="191"/>
      <c r="N847" s="190"/>
    </row>
    <row r="848" spans="2:15" ht="16.5" customHeight="1" x14ac:dyDescent="0.25">
      <c r="G848" s="193"/>
      <c r="H848" s="194"/>
      <c r="I848" s="193"/>
      <c r="J848" s="194"/>
      <c r="K848" s="193"/>
      <c r="L848" s="194"/>
      <c r="M848" s="193"/>
      <c r="N848" s="194"/>
    </row>
    <row r="849" spans="7:14" ht="16.5" customHeight="1" x14ac:dyDescent="0.25">
      <c r="G849" s="193"/>
      <c r="H849" s="194"/>
      <c r="I849" s="193"/>
      <c r="J849" s="194"/>
      <c r="K849" s="193"/>
      <c r="L849" s="194"/>
      <c r="M849" s="193"/>
      <c r="N849" s="194"/>
    </row>
    <row r="850" spans="7:14" ht="16.5" customHeight="1" x14ac:dyDescent="0.25">
      <c r="G850" s="193"/>
      <c r="H850" s="194"/>
      <c r="I850" s="193"/>
      <c r="J850" s="194"/>
      <c r="K850" s="193"/>
      <c r="L850" s="194"/>
      <c r="M850" s="193"/>
      <c r="N850" s="194"/>
    </row>
    <row r="851" spans="7:14" ht="16.5" customHeight="1" x14ac:dyDescent="0.25">
      <c r="G851" s="193"/>
      <c r="H851" s="194"/>
      <c r="I851" s="193"/>
      <c r="J851" s="194"/>
      <c r="K851" s="193"/>
      <c r="L851" s="194"/>
      <c r="M851" s="193"/>
      <c r="N851" s="194"/>
    </row>
    <row r="852" spans="7:14" ht="16.5" customHeight="1" x14ac:dyDescent="0.25">
      <c r="G852" s="193"/>
      <c r="H852" s="194"/>
      <c r="I852" s="193"/>
      <c r="J852" s="194"/>
      <c r="K852" s="193"/>
      <c r="L852" s="194"/>
      <c r="M852" s="193"/>
      <c r="N852" s="194"/>
    </row>
    <row r="853" spans="7:14" ht="16.5" customHeight="1" x14ac:dyDescent="0.25">
      <c r="G853" s="193"/>
      <c r="H853" s="194"/>
      <c r="I853" s="193"/>
      <c r="J853" s="194"/>
      <c r="K853" s="193"/>
      <c r="L853" s="194"/>
      <c r="M853" s="193"/>
      <c r="N853" s="194"/>
    </row>
    <row r="854" spans="7:14" ht="16.5" customHeight="1" x14ac:dyDescent="0.25">
      <c r="G854" s="193"/>
      <c r="H854" s="194"/>
      <c r="I854" s="193"/>
      <c r="J854" s="194"/>
      <c r="K854" s="193"/>
      <c r="L854" s="194"/>
      <c r="M854" s="193"/>
      <c r="N854" s="194"/>
    </row>
    <row r="855" spans="7:14" ht="16.5" customHeight="1" x14ac:dyDescent="0.25">
      <c r="G855" s="193"/>
      <c r="H855" s="194"/>
      <c r="I855" s="193"/>
      <c r="J855" s="194"/>
      <c r="K855" s="193"/>
      <c r="L855" s="194"/>
      <c r="M855" s="193"/>
      <c r="N855" s="194"/>
    </row>
    <row r="856" spans="7:14" ht="16.5" customHeight="1" x14ac:dyDescent="0.25">
      <c r="G856" s="193"/>
      <c r="H856" s="194"/>
      <c r="I856" s="193"/>
      <c r="J856" s="194"/>
      <c r="K856" s="193"/>
      <c r="L856" s="194"/>
      <c r="M856" s="193"/>
      <c r="N856" s="194"/>
    </row>
    <row r="857" spans="7:14" ht="16.5" customHeight="1" x14ac:dyDescent="0.25">
      <c r="G857" s="193"/>
      <c r="H857" s="194"/>
      <c r="I857" s="193"/>
      <c r="J857" s="194"/>
      <c r="K857" s="193"/>
      <c r="L857" s="194"/>
      <c r="M857" s="193"/>
      <c r="N857" s="194"/>
    </row>
    <row r="858" spans="7:14" ht="16.5" customHeight="1" x14ac:dyDescent="0.25">
      <c r="G858" s="193"/>
      <c r="H858" s="194"/>
      <c r="I858" s="193"/>
      <c r="J858" s="194"/>
      <c r="K858" s="193"/>
      <c r="L858" s="194"/>
      <c r="M858" s="193"/>
      <c r="N858" s="194"/>
    </row>
    <row r="859" spans="7:14" ht="16.5" customHeight="1" x14ac:dyDescent="0.25">
      <c r="G859" s="193"/>
      <c r="H859" s="194"/>
      <c r="I859" s="193"/>
      <c r="J859" s="194"/>
      <c r="K859" s="193"/>
      <c r="L859" s="194"/>
      <c r="M859" s="193"/>
      <c r="N859" s="194"/>
    </row>
    <row r="860" spans="7:14" ht="16.5" customHeight="1" x14ac:dyDescent="0.25">
      <c r="G860" s="193"/>
      <c r="H860" s="194"/>
      <c r="I860" s="193"/>
      <c r="J860" s="194"/>
      <c r="K860" s="193"/>
      <c r="L860" s="194"/>
      <c r="M860" s="193"/>
      <c r="N860" s="194"/>
    </row>
    <row r="861" spans="7:14" ht="16.5" customHeight="1" x14ac:dyDescent="0.25">
      <c r="G861" s="193"/>
      <c r="H861" s="194"/>
      <c r="I861" s="193"/>
      <c r="J861" s="194"/>
      <c r="K861" s="193"/>
      <c r="L861" s="194"/>
      <c r="M861" s="193"/>
      <c r="N861" s="194"/>
    </row>
    <row r="862" spans="7:14" ht="16.5" customHeight="1" x14ac:dyDescent="0.25">
      <c r="G862" s="193"/>
      <c r="H862" s="194"/>
      <c r="I862" s="193"/>
      <c r="J862" s="194"/>
      <c r="K862" s="193"/>
      <c r="L862" s="194"/>
      <c r="M862" s="193"/>
      <c r="N862" s="194"/>
    </row>
    <row r="863" spans="7:14" ht="16.5" customHeight="1" x14ac:dyDescent="0.25">
      <c r="G863" s="193"/>
      <c r="H863" s="194"/>
      <c r="I863" s="193"/>
      <c r="J863" s="194"/>
      <c r="K863" s="193"/>
      <c r="L863" s="194"/>
      <c r="M863" s="193"/>
      <c r="N863" s="194"/>
    </row>
    <row r="864" spans="7:14" ht="16.5" customHeight="1" x14ac:dyDescent="0.25">
      <c r="G864" s="193"/>
      <c r="H864" s="194"/>
      <c r="I864" s="193"/>
      <c r="J864" s="194"/>
      <c r="K864" s="193"/>
      <c r="L864" s="194"/>
      <c r="M864" s="193"/>
      <c r="N864" s="194"/>
    </row>
    <row r="865" spans="1:15" ht="16.5" customHeight="1" thickBot="1" x14ac:dyDescent="0.3">
      <c r="A865" s="177"/>
      <c r="B865" s="178"/>
      <c r="C865" s="178"/>
      <c r="D865" s="178"/>
      <c r="E865" s="178"/>
      <c r="G865" s="195"/>
      <c r="H865" s="196"/>
      <c r="I865" s="195"/>
      <c r="J865" s="196"/>
      <c r="K865" s="195"/>
      <c r="L865" s="196"/>
      <c r="M865" s="195"/>
      <c r="N865" s="196"/>
    </row>
    <row r="866" spans="1:15" s="179" customFormat="1" ht="36" customHeight="1" thickBot="1" x14ac:dyDescent="0.3">
      <c r="C866" s="180"/>
      <c r="D866" s="180"/>
      <c r="E866" s="180"/>
      <c r="F866" s="271"/>
      <c r="G866" s="181" t="str">
        <f t="shared" ref="G866" si="266">IF(ISNUMBER(H866),"Feld:","")</f>
        <v/>
      </c>
      <c r="H866" s="179" t="str">
        <f>INDEX('Vorrunden-Einzelergebnisse'!C:C,B867)</f>
        <v/>
      </c>
      <c r="O866" s="271"/>
    </row>
    <row r="867" spans="1:15" s="185" customFormat="1" ht="27.4" customHeight="1" x14ac:dyDescent="0.25">
      <c r="A867" s="182" t="s">
        <v>55</v>
      </c>
      <c r="B867" s="183">
        <f t="shared" ref="B867" si="267">B829+1</f>
        <v>92</v>
      </c>
      <c r="C867" s="184">
        <f t="shared" ref="C867" si="268">IF(B867+1&lt;=B870,B867+1,"")</f>
        <v>93</v>
      </c>
      <c r="D867" s="184">
        <f t="shared" ref="D867" si="269">IF(C867+1&lt;=B870,C867+1,"")</f>
        <v>94</v>
      </c>
      <c r="E867" s="184">
        <f t="shared" ref="E867" si="270">IF(D867+1&lt;=B870,D867+1,"")</f>
        <v>95</v>
      </c>
      <c r="F867" s="272"/>
      <c r="G867" s="186" t="str">
        <f>IFERROR(INDEX('Vorrunden-Einzelergebnisse'!$H:$H,B867),"")</f>
        <v/>
      </c>
      <c r="H867" s="187" t="str">
        <f>IFERROR(INDEX('Vorrunden-Einzelergebnisse'!$I:$I,B867),"")</f>
        <v/>
      </c>
      <c r="I867" s="186" t="str">
        <f>IFERROR(INDEX('Vorrunden-Einzelergebnisse'!$H:$H,C867),"")</f>
        <v/>
      </c>
      <c r="J867" s="187" t="str">
        <f>IFERROR(INDEX('Vorrunden-Einzelergebnisse'!$I:$I,C867),"")</f>
        <v/>
      </c>
      <c r="K867" s="186" t="str">
        <f>IFERROR(INDEX('Vorrunden-Einzelergebnisse'!$H:$H,D867),"")</f>
        <v/>
      </c>
      <c r="L867" s="187" t="str">
        <f>IFERROR(INDEX('Vorrunden-Einzelergebnisse'!$I:$I,D867),"")</f>
        <v/>
      </c>
      <c r="M867" s="186" t="str">
        <f>IFERROR(INDEX('Vorrunden-Einzelergebnisse'!$H:$H,E867),"")</f>
        <v/>
      </c>
      <c r="N867" s="187" t="str">
        <f>IFERROR(INDEX('Vorrunden-Einzelergebnisse'!$I:$I,E867),"")</f>
        <v/>
      </c>
      <c r="O867" s="272"/>
    </row>
    <row r="868" spans="1:15" ht="64.5" customHeight="1" x14ac:dyDescent="0.25">
      <c r="A868" s="188"/>
      <c r="G868" s="189"/>
      <c r="H868" s="190"/>
      <c r="I868" s="191"/>
      <c r="J868" s="190"/>
      <c r="K868" s="191"/>
      <c r="L868" s="190"/>
      <c r="M868" s="191"/>
      <c r="N868" s="190"/>
    </row>
    <row r="869" spans="1:15" ht="16.5" customHeight="1" x14ac:dyDescent="0.25">
      <c r="A869" s="192" t="s">
        <v>56</v>
      </c>
      <c r="B869" s="175">
        <f>MATCH(H866,'Vorrunden-Einzelergebnisse'!C:C,1)</f>
        <v>128</v>
      </c>
      <c r="G869" s="193"/>
      <c r="H869" s="194"/>
      <c r="I869" s="193"/>
      <c r="J869" s="194"/>
      <c r="K869" s="193"/>
      <c r="L869" s="194"/>
      <c r="M869" s="193"/>
      <c r="N869" s="194"/>
    </row>
    <row r="870" spans="1:15" ht="16.5" customHeight="1" x14ac:dyDescent="0.25">
      <c r="A870" s="192" t="s">
        <v>57</v>
      </c>
      <c r="B870" s="175">
        <f t="shared" ref="B870" si="271">MIN(B867+3,B869)</f>
        <v>95</v>
      </c>
      <c r="G870" s="193"/>
      <c r="H870" s="194"/>
      <c r="I870" s="193"/>
      <c r="J870" s="194"/>
      <c r="K870" s="193"/>
      <c r="L870" s="194"/>
      <c r="M870" s="193"/>
      <c r="N870" s="194"/>
    </row>
    <row r="871" spans="1:15" ht="16.5" customHeight="1" x14ac:dyDescent="0.25">
      <c r="A871" s="192" t="s">
        <v>58</v>
      </c>
      <c r="G871" s="193"/>
      <c r="H871" s="194"/>
      <c r="I871" s="193"/>
      <c r="J871" s="194"/>
      <c r="K871" s="193"/>
      <c r="L871" s="194"/>
      <c r="M871" s="193"/>
      <c r="N871" s="194"/>
    </row>
    <row r="872" spans="1:15" ht="16.5" customHeight="1" x14ac:dyDescent="0.25">
      <c r="G872" s="193"/>
      <c r="H872" s="194"/>
      <c r="I872" s="193"/>
      <c r="J872" s="194"/>
      <c r="K872" s="193"/>
      <c r="L872" s="194"/>
      <c r="M872" s="193"/>
      <c r="N872" s="194"/>
    </row>
    <row r="873" spans="1:15" ht="16.5" customHeight="1" x14ac:dyDescent="0.25">
      <c r="G873" s="193"/>
      <c r="H873" s="194"/>
      <c r="I873" s="193"/>
      <c r="J873" s="194"/>
      <c r="K873" s="193"/>
      <c r="L873" s="194"/>
      <c r="M873" s="193"/>
      <c r="N873" s="194"/>
    </row>
    <row r="874" spans="1:15" ht="16.5" customHeight="1" x14ac:dyDescent="0.25">
      <c r="G874" s="193"/>
      <c r="H874" s="194"/>
      <c r="I874" s="193"/>
      <c r="J874" s="194"/>
      <c r="K874" s="193"/>
      <c r="L874" s="194"/>
      <c r="M874" s="193"/>
      <c r="N874" s="194"/>
    </row>
    <row r="875" spans="1:15" ht="16.5" customHeight="1" x14ac:dyDescent="0.25">
      <c r="G875" s="193"/>
      <c r="H875" s="194"/>
      <c r="I875" s="193"/>
      <c r="J875" s="194"/>
      <c r="K875" s="193"/>
      <c r="L875" s="194"/>
      <c r="M875" s="193"/>
      <c r="N875" s="194"/>
    </row>
    <row r="876" spans="1:15" ht="16.5" customHeight="1" x14ac:dyDescent="0.25">
      <c r="G876" s="193"/>
      <c r="H876" s="194"/>
      <c r="I876" s="193"/>
      <c r="J876" s="194"/>
      <c r="K876" s="193"/>
      <c r="L876" s="194"/>
      <c r="M876" s="193"/>
      <c r="N876" s="194"/>
    </row>
    <row r="877" spans="1:15" ht="16.5" customHeight="1" x14ac:dyDescent="0.25">
      <c r="G877" s="193"/>
      <c r="H877" s="194"/>
      <c r="I877" s="193"/>
      <c r="J877" s="194"/>
      <c r="K877" s="193"/>
      <c r="L877" s="194"/>
      <c r="M877" s="193"/>
      <c r="N877" s="194"/>
    </row>
    <row r="878" spans="1:15" ht="16.5" customHeight="1" x14ac:dyDescent="0.25">
      <c r="G878" s="193"/>
      <c r="H878" s="194"/>
      <c r="I878" s="193"/>
      <c r="J878" s="194"/>
      <c r="K878" s="193"/>
      <c r="L878" s="194"/>
      <c r="M878" s="193"/>
      <c r="N878" s="194"/>
    </row>
    <row r="879" spans="1:15" ht="16.5" customHeight="1" x14ac:dyDescent="0.25">
      <c r="G879" s="193"/>
      <c r="H879" s="194"/>
      <c r="I879" s="193"/>
      <c r="J879" s="194"/>
      <c r="K879" s="193"/>
      <c r="L879" s="194"/>
      <c r="M879" s="193"/>
      <c r="N879" s="194"/>
    </row>
    <row r="880" spans="1:15" ht="16.5" customHeight="1" x14ac:dyDescent="0.25">
      <c r="G880" s="193"/>
      <c r="H880" s="194"/>
      <c r="I880" s="193"/>
      <c r="J880" s="194"/>
      <c r="K880" s="193"/>
      <c r="L880" s="194"/>
      <c r="M880" s="193"/>
      <c r="N880" s="194"/>
    </row>
    <row r="881" spans="2:15" ht="16.5" customHeight="1" x14ac:dyDescent="0.25">
      <c r="G881" s="193"/>
      <c r="H881" s="194"/>
      <c r="I881" s="193"/>
      <c r="J881" s="194"/>
      <c r="K881" s="193"/>
      <c r="L881" s="194"/>
      <c r="M881" s="193"/>
      <c r="N881" s="194"/>
    </row>
    <row r="882" spans="2:15" ht="16.5" customHeight="1" x14ac:dyDescent="0.25">
      <c r="G882" s="193"/>
      <c r="H882" s="194"/>
      <c r="I882" s="193"/>
      <c r="J882" s="194"/>
      <c r="K882" s="193"/>
      <c r="L882" s="194"/>
      <c r="M882" s="193"/>
      <c r="N882" s="194"/>
    </row>
    <row r="883" spans="2:15" ht="16.5" customHeight="1" x14ac:dyDescent="0.25">
      <c r="G883" s="193"/>
      <c r="H883" s="194"/>
      <c r="I883" s="193"/>
      <c r="J883" s="194"/>
      <c r="K883" s="193"/>
      <c r="L883" s="194"/>
      <c r="M883" s="193"/>
      <c r="N883" s="194"/>
    </row>
    <row r="884" spans="2:15" ht="16.5" customHeight="1" x14ac:dyDescent="0.25">
      <c r="G884" s="193"/>
      <c r="H884" s="194"/>
      <c r="I884" s="193"/>
      <c r="J884" s="194"/>
      <c r="K884" s="193"/>
      <c r="L884" s="194"/>
      <c r="M884" s="193"/>
      <c r="N884" s="194"/>
    </row>
    <row r="885" spans="2:15" ht="16.5" customHeight="1" x14ac:dyDescent="0.25">
      <c r="G885" s="193"/>
      <c r="H885" s="194"/>
      <c r="I885" s="193"/>
      <c r="J885" s="194"/>
      <c r="K885" s="193"/>
      <c r="L885" s="194"/>
      <c r="M885" s="193"/>
      <c r="N885" s="194"/>
    </row>
    <row r="886" spans="2:15" ht="16.5" customHeight="1" thickBot="1" x14ac:dyDescent="0.3">
      <c r="G886" s="195"/>
      <c r="H886" s="196"/>
      <c r="I886" s="195"/>
      <c r="J886" s="196"/>
      <c r="K886" s="195"/>
      <c r="L886" s="196"/>
      <c r="M886" s="195"/>
      <c r="N886" s="196"/>
    </row>
    <row r="887" spans="2:15" s="185" customFormat="1" ht="27.4" customHeight="1" x14ac:dyDescent="0.25">
      <c r="B887" s="197"/>
      <c r="C887" s="197"/>
      <c r="D887" s="197"/>
      <c r="E887" s="197"/>
      <c r="F887" s="272"/>
      <c r="G887" s="186" t="str">
        <f t="shared" ref="G887" si="272">H867</f>
        <v/>
      </c>
      <c r="H887" s="187" t="str">
        <f t="shared" ref="H887" si="273">G867</f>
        <v/>
      </c>
      <c r="I887" s="186" t="str">
        <f t="shared" ref="I887" si="274">J867</f>
        <v/>
      </c>
      <c r="J887" s="187" t="str">
        <f t="shared" ref="J887" si="275">I867</f>
        <v/>
      </c>
      <c r="K887" s="186" t="str">
        <f t="shared" ref="K887" si="276">L867</f>
        <v/>
      </c>
      <c r="L887" s="187" t="str">
        <f t="shared" ref="L887" si="277">K867</f>
        <v/>
      </c>
      <c r="M887" s="186" t="str">
        <f t="shared" ref="M887" si="278">N867</f>
        <v/>
      </c>
      <c r="N887" s="187" t="str">
        <f t="shared" ref="N887" si="279">M867</f>
        <v/>
      </c>
      <c r="O887" s="272"/>
    </row>
    <row r="888" spans="2:15" ht="64.5" customHeight="1" x14ac:dyDescent="0.25">
      <c r="G888" s="191"/>
      <c r="H888" s="190"/>
      <c r="I888" s="191"/>
      <c r="J888" s="190"/>
      <c r="K888" s="191"/>
      <c r="L888" s="190"/>
      <c r="M888" s="191"/>
      <c r="N888" s="190"/>
    </row>
    <row r="889" spans="2:15" ht="16.5" customHeight="1" x14ac:dyDescent="0.25">
      <c r="G889" s="193"/>
      <c r="H889" s="194"/>
      <c r="I889" s="193"/>
      <c r="J889" s="194"/>
      <c r="K889" s="193"/>
      <c r="L889" s="194"/>
      <c r="M889" s="193"/>
      <c r="N889" s="194"/>
    </row>
    <row r="890" spans="2:15" ht="16.5" customHeight="1" x14ac:dyDescent="0.25">
      <c r="G890" s="193"/>
      <c r="H890" s="194"/>
      <c r="I890" s="193"/>
      <c r="J890" s="194"/>
      <c r="K890" s="193"/>
      <c r="L890" s="194"/>
      <c r="M890" s="193"/>
      <c r="N890" s="194"/>
    </row>
    <row r="891" spans="2:15" ht="16.5" customHeight="1" x14ac:dyDescent="0.25">
      <c r="G891" s="193"/>
      <c r="H891" s="194"/>
      <c r="I891" s="193"/>
      <c r="J891" s="194"/>
      <c r="K891" s="193"/>
      <c r="L891" s="194"/>
      <c r="M891" s="193"/>
      <c r="N891" s="194"/>
    </row>
    <row r="892" spans="2:15" ht="16.5" customHeight="1" x14ac:dyDescent="0.25">
      <c r="G892" s="193"/>
      <c r="H892" s="194"/>
      <c r="I892" s="193"/>
      <c r="J892" s="194"/>
      <c r="K892" s="193"/>
      <c r="L892" s="194"/>
      <c r="M892" s="193"/>
      <c r="N892" s="194"/>
    </row>
    <row r="893" spans="2:15" ht="16.5" customHeight="1" x14ac:dyDescent="0.25">
      <c r="G893" s="193"/>
      <c r="H893" s="194"/>
      <c r="I893" s="193"/>
      <c r="J893" s="194"/>
      <c r="K893" s="193"/>
      <c r="L893" s="194"/>
      <c r="M893" s="193"/>
      <c r="N893" s="194"/>
    </row>
    <row r="894" spans="2:15" ht="16.5" customHeight="1" x14ac:dyDescent="0.25">
      <c r="G894" s="193"/>
      <c r="H894" s="194"/>
      <c r="I894" s="193"/>
      <c r="J894" s="194"/>
      <c r="K894" s="193"/>
      <c r="L894" s="194"/>
      <c r="M894" s="193"/>
      <c r="N894" s="194"/>
    </row>
    <row r="895" spans="2:15" ht="16.5" customHeight="1" x14ac:dyDescent="0.25">
      <c r="G895" s="193"/>
      <c r="H895" s="194"/>
      <c r="I895" s="193"/>
      <c r="J895" s="194"/>
      <c r="K895" s="193"/>
      <c r="L895" s="194"/>
      <c r="M895" s="193"/>
      <c r="N895" s="194"/>
    </row>
    <row r="896" spans="2:15" ht="16.5" customHeight="1" x14ac:dyDescent="0.25">
      <c r="G896" s="193"/>
      <c r="H896" s="194"/>
      <c r="I896" s="193"/>
      <c r="J896" s="194"/>
      <c r="K896" s="193"/>
      <c r="L896" s="194"/>
      <c r="M896" s="193"/>
      <c r="N896" s="194"/>
    </row>
    <row r="897" spans="1:15" ht="16.5" customHeight="1" x14ac:dyDescent="0.25">
      <c r="G897" s="193"/>
      <c r="H897" s="194"/>
      <c r="I897" s="193"/>
      <c r="J897" s="194"/>
      <c r="K897" s="193"/>
      <c r="L897" s="194"/>
      <c r="M897" s="193"/>
      <c r="N897" s="194"/>
    </row>
    <row r="898" spans="1:15" ht="16.5" customHeight="1" x14ac:dyDescent="0.25">
      <c r="G898" s="193"/>
      <c r="H898" s="194"/>
      <c r="I898" s="193"/>
      <c r="J898" s="194"/>
      <c r="K898" s="193"/>
      <c r="L898" s="194"/>
      <c r="M898" s="193"/>
      <c r="N898" s="194"/>
    </row>
    <row r="899" spans="1:15" ht="16.5" customHeight="1" x14ac:dyDescent="0.25">
      <c r="G899" s="193"/>
      <c r="H899" s="194"/>
      <c r="I899" s="193"/>
      <c r="J899" s="194"/>
      <c r="K899" s="193"/>
      <c r="L899" s="194"/>
      <c r="M899" s="193"/>
      <c r="N899" s="194"/>
    </row>
    <row r="900" spans="1:15" ht="16.5" customHeight="1" x14ac:dyDescent="0.25">
      <c r="G900" s="193"/>
      <c r="H900" s="194"/>
      <c r="I900" s="193"/>
      <c r="J900" s="194"/>
      <c r="K900" s="193"/>
      <c r="L900" s="194"/>
      <c r="M900" s="193"/>
      <c r="N900" s="194"/>
    </row>
    <row r="901" spans="1:15" ht="16.5" customHeight="1" x14ac:dyDescent="0.25">
      <c r="G901" s="193"/>
      <c r="H901" s="194"/>
      <c r="I901" s="193"/>
      <c r="J901" s="194"/>
      <c r="K901" s="193"/>
      <c r="L901" s="194"/>
      <c r="M901" s="193"/>
      <c r="N901" s="194"/>
    </row>
    <row r="902" spans="1:15" ht="16.5" customHeight="1" x14ac:dyDescent="0.25">
      <c r="G902" s="193"/>
      <c r="H902" s="194"/>
      <c r="I902" s="193"/>
      <c r="J902" s="194"/>
      <c r="K902" s="193"/>
      <c r="L902" s="194"/>
      <c r="M902" s="193"/>
      <c r="N902" s="194"/>
    </row>
    <row r="903" spans="1:15" ht="16.5" customHeight="1" x14ac:dyDescent="0.25">
      <c r="G903" s="193"/>
      <c r="H903" s="194"/>
      <c r="I903" s="193"/>
      <c r="J903" s="194"/>
      <c r="K903" s="193"/>
      <c r="L903" s="194"/>
      <c r="M903" s="193"/>
      <c r="N903" s="194"/>
    </row>
    <row r="904" spans="1:15" ht="16.5" customHeight="1" x14ac:dyDescent="0.25">
      <c r="G904" s="193"/>
      <c r="H904" s="194"/>
      <c r="I904" s="193"/>
      <c r="J904" s="194"/>
      <c r="K904" s="193"/>
      <c r="L904" s="194"/>
      <c r="M904" s="193"/>
      <c r="N904" s="194"/>
    </row>
    <row r="905" spans="1:15" ht="16.5" customHeight="1" x14ac:dyDescent="0.25">
      <c r="G905" s="193"/>
      <c r="H905" s="194"/>
      <c r="I905" s="193"/>
      <c r="J905" s="194"/>
      <c r="K905" s="193"/>
      <c r="L905" s="194"/>
      <c r="M905" s="193"/>
      <c r="N905" s="194"/>
    </row>
    <row r="906" spans="1:15" ht="16.5" customHeight="1" thickBot="1" x14ac:dyDescent="0.3">
      <c r="A906" s="177"/>
      <c r="B906" s="178"/>
      <c r="C906" s="178"/>
      <c r="D906" s="178"/>
      <c r="E906" s="178"/>
      <c r="G906" s="195"/>
      <c r="H906" s="196"/>
      <c r="I906" s="195"/>
      <c r="J906" s="196"/>
      <c r="K906" s="195"/>
      <c r="L906" s="196"/>
      <c r="M906" s="195"/>
      <c r="N906" s="196"/>
    </row>
    <row r="907" spans="1:15" s="179" customFormat="1" ht="36" customHeight="1" thickBot="1" x14ac:dyDescent="0.3">
      <c r="C907" s="180"/>
      <c r="D907" s="180"/>
      <c r="E907" s="180"/>
      <c r="F907" s="271"/>
      <c r="G907" s="181" t="str">
        <f t="shared" ref="G907" si="280">IF(ISNUMBER(H907),"Feld:","")</f>
        <v/>
      </c>
      <c r="H907" s="179" t="str">
        <f>INDEX('Vorrunden-Einzelergebnisse'!C:C,B908)</f>
        <v/>
      </c>
      <c r="O907" s="271"/>
    </row>
    <row r="908" spans="1:15" s="185" customFormat="1" ht="27.4" customHeight="1" x14ac:dyDescent="0.25">
      <c r="A908" s="182" t="s">
        <v>55</v>
      </c>
      <c r="B908" s="183">
        <f t="shared" ref="B908" si="281">B870+1</f>
        <v>96</v>
      </c>
      <c r="C908" s="184">
        <f t="shared" ref="C908" si="282">IF(B908+1&lt;=B911,B908+1,"")</f>
        <v>97</v>
      </c>
      <c r="D908" s="184">
        <f t="shared" ref="D908" si="283">IF(C908+1&lt;=B911,C908+1,"")</f>
        <v>98</v>
      </c>
      <c r="E908" s="184">
        <f t="shared" ref="E908" si="284">IF(D908+1&lt;=B911,D908+1,"")</f>
        <v>99</v>
      </c>
      <c r="F908" s="272"/>
      <c r="G908" s="186" t="str">
        <f>IFERROR(INDEX('Vorrunden-Einzelergebnisse'!$H:$H,B908),"")</f>
        <v/>
      </c>
      <c r="H908" s="187" t="str">
        <f>IFERROR(INDEX('Vorrunden-Einzelergebnisse'!$I:$I,B908),"")</f>
        <v/>
      </c>
      <c r="I908" s="186" t="str">
        <f>IFERROR(INDEX('Vorrunden-Einzelergebnisse'!$H:$H,C908),"")</f>
        <v/>
      </c>
      <c r="J908" s="187" t="str">
        <f>IFERROR(INDEX('Vorrunden-Einzelergebnisse'!$I:$I,C908),"")</f>
        <v/>
      </c>
      <c r="K908" s="186" t="str">
        <f>IFERROR(INDEX('Vorrunden-Einzelergebnisse'!$H:$H,D908),"")</f>
        <v/>
      </c>
      <c r="L908" s="187" t="str">
        <f>IFERROR(INDEX('Vorrunden-Einzelergebnisse'!$I:$I,D908),"")</f>
        <v/>
      </c>
      <c r="M908" s="186" t="str">
        <f>IFERROR(INDEX('Vorrunden-Einzelergebnisse'!$H:$H,E908),"")</f>
        <v/>
      </c>
      <c r="N908" s="187" t="str">
        <f>IFERROR(INDEX('Vorrunden-Einzelergebnisse'!$I:$I,E908),"")</f>
        <v/>
      </c>
      <c r="O908" s="272"/>
    </row>
    <row r="909" spans="1:15" ht="64.5" customHeight="1" x14ac:dyDescent="0.25">
      <c r="A909" s="188"/>
      <c r="G909" s="189"/>
      <c r="H909" s="190"/>
      <c r="I909" s="191"/>
      <c r="J909" s="190"/>
      <c r="K909" s="191"/>
      <c r="L909" s="190"/>
      <c r="M909" s="191"/>
      <c r="N909" s="190"/>
    </row>
    <row r="910" spans="1:15" ht="16.5" customHeight="1" x14ac:dyDescent="0.25">
      <c r="A910" s="192" t="s">
        <v>56</v>
      </c>
      <c r="B910" s="175">
        <f>MATCH(H907,'Vorrunden-Einzelergebnisse'!C:C,1)</f>
        <v>128</v>
      </c>
      <c r="G910" s="193"/>
      <c r="H910" s="194"/>
      <c r="I910" s="193"/>
      <c r="J910" s="194"/>
      <c r="K910" s="193"/>
      <c r="L910" s="194"/>
      <c r="M910" s="193"/>
      <c r="N910" s="194"/>
    </row>
    <row r="911" spans="1:15" ht="16.5" customHeight="1" x14ac:dyDescent="0.25">
      <c r="A911" s="192" t="s">
        <v>57</v>
      </c>
      <c r="B911" s="175">
        <f t="shared" ref="B911" si="285">MIN(B908+3,B910)</f>
        <v>99</v>
      </c>
      <c r="G911" s="193"/>
      <c r="H911" s="194"/>
      <c r="I911" s="193"/>
      <c r="J911" s="194"/>
      <c r="K911" s="193"/>
      <c r="L911" s="194"/>
      <c r="M911" s="193"/>
      <c r="N911" s="194"/>
    </row>
    <row r="912" spans="1:15" ht="16.5" customHeight="1" x14ac:dyDescent="0.25">
      <c r="A912" s="192" t="s">
        <v>58</v>
      </c>
      <c r="G912" s="193"/>
      <c r="H912" s="194"/>
      <c r="I912" s="193"/>
      <c r="J912" s="194"/>
      <c r="K912" s="193"/>
      <c r="L912" s="194"/>
      <c r="M912" s="193"/>
      <c r="N912" s="194"/>
    </row>
    <row r="913" spans="2:15" ht="16.5" customHeight="1" x14ac:dyDescent="0.25">
      <c r="G913" s="193"/>
      <c r="H913" s="194"/>
      <c r="I913" s="193"/>
      <c r="J913" s="194"/>
      <c r="K913" s="193"/>
      <c r="L913" s="194"/>
      <c r="M913" s="193"/>
      <c r="N913" s="194"/>
    </row>
    <row r="914" spans="2:15" ht="16.5" customHeight="1" x14ac:dyDescent="0.25">
      <c r="G914" s="193"/>
      <c r="H914" s="194"/>
      <c r="I914" s="193"/>
      <c r="J914" s="194"/>
      <c r="K914" s="193"/>
      <c r="L914" s="194"/>
      <c r="M914" s="193"/>
      <c r="N914" s="194"/>
    </row>
    <row r="915" spans="2:15" ht="16.5" customHeight="1" x14ac:dyDescent="0.25">
      <c r="G915" s="193"/>
      <c r="H915" s="194"/>
      <c r="I915" s="193"/>
      <c r="J915" s="194"/>
      <c r="K915" s="193"/>
      <c r="L915" s="194"/>
      <c r="M915" s="193"/>
      <c r="N915" s="194"/>
    </row>
    <row r="916" spans="2:15" ht="16.5" customHeight="1" x14ac:dyDescent="0.25">
      <c r="G916" s="193"/>
      <c r="H916" s="194"/>
      <c r="I916" s="193"/>
      <c r="J916" s="194"/>
      <c r="K916" s="193"/>
      <c r="L916" s="194"/>
      <c r="M916" s="193"/>
      <c r="N916" s="194"/>
    </row>
    <row r="917" spans="2:15" ht="16.5" customHeight="1" x14ac:dyDescent="0.25">
      <c r="G917" s="193"/>
      <c r="H917" s="194"/>
      <c r="I917" s="193"/>
      <c r="J917" s="194"/>
      <c r="K917" s="193"/>
      <c r="L917" s="194"/>
      <c r="M917" s="193"/>
      <c r="N917" s="194"/>
    </row>
    <row r="918" spans="2:15" ht="16.5" customHeight="1" x14ac:dyDescent="0.25">
      <c r="G918" s="193"/>
      <c r="H918" s="194"/>
      <c r="I918" s="193"/>
      <c r="J918" s="194"/>
      <c r="K918" s="193"/>
      <c r="L918" s="194"/>
      <c r="M918" s="193"/>
      <c r="N918" s="194"/>
    </row>
    <row r="919" spans="2:15" ht="16.5" customHeight="1" x14ac:dyDescent="0.25">
      <c r="G919" s="193"/>
      <c r="H919" s="194"/>
      <c r="I919" s="193"/>
      <c r="J919" s="194"/>
      <c r="K919" s="193"/>
      <c r="L919" s="194"/>
      <c r="M919" s="193"/>
      <c r="N919" s="194"/>
    </row>
    <row r="920" spans="2:15" ht="16.5" customHeight="1" x14ac:dyDescent="0.25">
      <c r="G920" s="193"/>
      <c r="H920" s="194"/>
      <c r="I920" s="193"/>
      <c r="J920" s="194"/>
      <c r="K920" s="193"/>
      <c r="L920" s="194"/>
      <c r="M920" s="193"/>
      <c r="N920" s="194"/>
    </row>
    <row r="921" spans="2:15" ht="16.5" customHeight="1" x14ac:dyDescent="0.25">
      <c r="G921" s="193"/>
      <c r="H921" s="194"/>
      <c r="I921" s="193"/>
      <c r="J921" s="194"/>
      <c r="K921" s="193"/>
      <c r="L921" s="194"/>
      <c r="M921" s="193"/>
      <c r="N921" s="194"/>
    </row>
    <row r="922" spans="2:15" ht="16.5" customHeight="1" x14ac:dyDescent="0.25">
      <c r="G922" s="193"/>
      <c r="H922" s="194"/>
      <c r="I922" s="193"/>
      <c r="J922" s="194"/>
      <c r="K922" s="193"/>
      <c r="L922" s="194"/>
      <c r="M922" s="193"/>
      <c r="N922" s="194"/>
    </row>
    <row r="923" spans="2:15" ht="16.5" customHeight="1" x14ac:dyDescent="0.25">
      <c r="G923" s="193"/>
      <c r="H923" s="194"/>
      <c r="I923" s="193"/>
      <c r="J923" s="194"/>
      <c r="K923" s="193"/>
      <c r="L923" s="194"/>
      <c r="M923" s="193"/>
      <c r="N923" s="194"/>
    </row>
    <row r="924" spans="2:15" ht="16.5" customHeight="1" x14ac:dyDescent="0.25">
      <c r="G924" s="193"/>
      <c r="H924" s="194"/>
      <c r="I924" s="193"/>
      <c r="J924" s="194"/>
      <c r="K924" s="193"/>
      <c r="L924" s="194"/>
      <c r="M924" s="193"/>
      <c r="N924" s="194"/>
    </row>
    <row r="925" spans="2:15" ht="16.5" customHeight="1" x14ac:dyDescent="0.25">
      <c r="G925" s="193"/>
      <c r="H925" s="194"/>
      <c r="I925" s="193"/>
      <c r="J925" s="194"/>
      <c r="K925" s="193"/>
      <c r="L925" s="194"/>
      <c r="M925" s="193"/>
      <c r="N925" s="194"/>
    </row>
    <row r="926" spans="2:15" ht="16.5" customHeight="1" x14ac:dyDescent="0.25">
      <c r="G926" s="193"/>
      <c r="H926" s="194"/>
      <c r="I926" s="193"/>
      <c r="J926" s="194"/>
      <c r="K926" s="193"/>
      <c r="L926" s="194"/>
      <c r="M926" s="193"/>
      <c r="N926" s="194"/>
    </row>
    <row r="927" spans="2:15" ht="16.5" customHeight="1" thickBot="1" x14ac:dyDescent="0.3">
      <c r="G927" s="195"/>
      <c r="H927" s="196"/>
      <c r="I927" s="195"/>
      <c r="J927" s="196"/>
      <c r="K927" s="195"/>
      <c r="L927" s="196"/>
      <c r="M927" s="195"/>
      <c r="N927" s="196"/>
    </row>
    <row r="928" spans="2:15" s="185" customFormat="1" ht="27.4" customHeight="1" x14ac:dyDescent="0.25">
      <c r="B928" s="197"/>
      <c r="C928" s="197"/>
      <c r="D928" s="197"/>
      <c r="E928" s="197"/>
      <c r="F928" s="272"/>
      <c r="G928" s="186" t="str">
        <f t="shared" ref="G928" si="286">H908</f>
        <v/>
      </c>
      <c r="H928" s="187" t="str">
        <f t="shared" ref="H928" si="287">G908</f>
        <v/>
      </c>
      <c r="I928" s="186" t="str">
        <f t="shared" ref="I928" si="288">J908</f>
        <v/>
      </c>
      <c r="J928" s="187" t="str">
        <f t="shared" ref="J928" si="289">I908</f>
        <v/>
      </c>
      <c r="K928" s="186" t="str">
        <f t="shared" ref="K928" si="290">L908</f>
        <v/>
      </c>
      <c r="L928" s="187" t="str">
        <f t="shared" ref="L928" si="291">K908</f>
        <v/>
      </c>
      <c r="M928" s="186" t="str">
        <f t="shared" ref="M928" si="292">N908</f>
        <v/>
      </c>
      <c r="N928" s="187" t="str">
        <f t="shared" ref="N928" si="293">M908</f>
        <v/>
      </c>
      <c r="O928" s="272"/>
    </row>
    <row r="929" spans="7:14" ht="64.5" customHeight="1" x14ac:dyDescent="0.25">
      <c r="G929" s="191"/>
      <c r="H929" s="190"/>
      <c r="I929" s="191"/>
      <c r="J929" s="190"/>
      <c r="K929" s="191"/>
      <c r="L929" s="190"/>
      <c r="M929" s="191"/>
      <c r="N929" s="190"/>
    </row>
    <row r="930" spans="7:14" ht="16.5" customHeight="1" x14ac:dyDescent="0.25">
      <c r="G930" s="193"/>
      <c r="H930" s="194"/>
      <c r="I930" s="193"/>
      <c r="J930" s="194"/>
      <c r="K930" s="193"/>
      <c r="L930" s="194"/>
      <c r="M930" s="193"/>
      <c r="N930" s="194"/>
    </row>
    <row r="931" spans="7:14" ht="16.5" customHeight="1" x14ac:dyDescent="0.25">
      <c r="G931" s="193"/>
      <c r="H931" s="194"/>
      <c r="I931" s="193"/>
      <c r="J931" s="194"/>
      <c r="K931" s="193"/>
      <c r="L931" s="194"/>
      <c r="M931" s="193"/>
      <c r="N931" s="194"/>
    </row>
    <row r="932" spans="7:14" ht="16.5" customHeight="1" x14ac:dyDescent="0.25">
      <c r="G932" s="193"/>
      <c r="H932" s="194"/>
      <c r="I932" s="193"/>
      <c r="J932" s="194"/>
      <c r="K932" s="193"/>
      <c r="L932" s="194"/>
      <c r="M932" s="193"/>
      <c r="N932" s="194"/>
    </row>
    <row r="933" spans="7:14" ht="16.5" customHeight="1" x14ac:dyDescent="0.25">
      <c r="G933" s="193"/>
      <c r="H933" s="194"/>
      <c r="I933" s="193"/>
      <c r="J933" s="194"/>
      <c r="K933" s="193"/>
      <c r="L933" s="194"/>
      <c r="M933" s="193"/>
      <c r="N933" s="194"/>
    </row>
    <row r="934" spans="7:14" ht="16.5" customHeight="1" x14ac:dyDescent="0.25">
      <c r="G934" s="193"/>
      <c r="H934" s="194"/>
      <c r="I934" s="193"/>
      <c r="J934" s="194"/>
      <c r="K934" s="193"/>
      <c r="L934" s="194"/>
      <c r="M934" s="193"/>
      <c r="N934" s="194"/>
    </row>
    <row r="935" spans="7:14" ht="16.5" customHeight="1" x14ac:dyDescent="0.25">
      <c r="G935" s="193"/>
      <c r="H935" s="194"/>
      <c r="I935" s="193"/>
      <c r="J935" s="194"/>
      <c r="K935" s="193"/>
      <c r="L935" s="194"/>
      <c r="M935" s="193"/>
      <c r="N935" s="194"/>
    </row>
    <row r="936" spans="7:14" ht="16.5" customHeight="1" x14ac:dyDescent="0.25">
      <c r="G936" s="193"/>
      <c r="H936" s="194"/>
      <c r="I936" s="193"/>
      <c r="J936" s="194"/>
      <c r="K936" s="193"/>
      <c r="L936" s="194"/>
      <c r="M936" s="193"/>
      <c r="N936" s="194"/>
    </row>
    <row r="937" spans="7:14" ht="16.5" customHeight="1" x14ac:dyDescent="0.25">
      <c r="G937" s="193"/>
      <c r="H937" s="194"/>
      <c r="I937" s="193"/>
      <c r="J937" s="194"/>
      <c r="K937" s="193"/>
      <c r="L937" s="194"/>
      <c r="M937" s="193"/>
      <c r="N937" s="194"/>
    </row>
    <row r="938" spans="7:14" ht="16.5" customHeight="1" x14ac:dyDescent="0.25">
      <c r="G938" s="193"/>
      <c r="H938" s="194"/>
      <c r="I938" s="193"/>
      <c r="J938" s="194"/>
      <c r="K938" s="193"/>
      <c r="L938" s="194"/>
      <c r="M938" s="193"/>
      <c r="N938" s="194"/>
    </row>
    <row r="939" spans="7:14" ht="16.5" customHeight="1" x14ac:dyDescent="0.25">
      <c r="G939" s="193"/>
      <c r="H939" s="194"/>
      <c r="I939" s="193"/>
      <c r="J939" s="194"/>
      <c r="K939" s="193"/>
      <c r="L939" s="194"/>
      <c r="M939" s="193"/>
      <c r="N939" s="194"/>
    </row>
    <row r="940" spans="7:14" ht="16.5" customHeight="1" x14ac:dyDescent="0.25">
      <c r="G940" s="193"/>
      <c r="H940" s="194"/>
      <c r="I940" s="193"/>
      <c r="J940" s="194"/>
      <c r="K940" s="193"/>
      <c r="L940" s="194"/>
      <c r="M940" s="193"/>
      <c r="N940" s="194"/>
    </row>
    <row r="941" spans="7:14" ht="16.5" customHeight="1" x14ac:dyDescent="0.25">
      <c r="G941" s="193"/>
      <c r="H941" s="194"/>
      <c r="I941" s="193"/>
      <c r="J941" s="194"/>
      <c r="K941" s="193"/>
      <c r="L941" s="194"/>
      <c r="M941" s="193"/>
      <c r="N941" s="194"/>
    </row>
    <row r="942" spans="7:14" ht="16.5" customHeight="1" x14ac:dyDescent="0.25">
      <c r="G942" s="193"/>
      <c r="H942" s="194"/>
      <c r="I942" s="193"/>
      <c r="J942" s="194"/>
      <c r="K942" s="193"/>
      <c r="L942" s="194"/>
      <c r="M942" s="193"/>
      <c r="N942" s="194"/>
    </row>
    <row r="943" spans="7:14" ht="16.5" customHeight="1" x14ac:dyDescent="0.25">
      <c r="G943" s="193"/>
      <c r="H943" s="194"/>
      <c r="I943" s="193"/>
      <c r="J943" s="194"/>
      <c r="K943" s="193"/>
      <c r="L943" s="194"/>
      <c r="M943" s="193"/>
      <c r="N943" s="194"/>
    </row>
    <row r="944" spans="7:14" ht="16.5" customHeight="1" x14ac:dyDescent="0.25">
      <c r="G944" s="193"/>
      <c r="H944" s="194"/>
      <c r="I944" s="193"/>
      <c r="J944" s="194"/>
      <c r="K944" s="193"/>
      <c r="L944" s="194"/>
      <c r="M944" s="193"/>
      <c r="N944" s="194"/>
    </row>
    <row r="945" spans="1:15" ht="16.5" customHeight="1" x14ac:dyDescent="0.25">
      <c r="G945" s="193"/>
      <c r="H945" s="194"/>
      <c r="I945" s="193"/>
      <c r="J945" s="194"/>
      <c r="K945" s="193"/>
      <c r="L945" s="194"/>
      <c r="M945" s="193"/>
      <c r="N945" s="194"/>
    </row>
    <row r="946" spans="1:15" ht="16.5" customHeight="1" x14ac:dyDescent="0.25">
      <c r="G946" s="193"/>
      <c r="H946" s="194"/>
      <c r="I946" s="193"/>
      <c r="J946" s="194"/>
      <c r="K946" s="193"/>
      <c r="L946" s="194"/>
      <c r="M946" s="193"/>
      <c r="N946" s="194"/>
    </row>
    <row r="947" spans="1:15" ht="16.5" customHeight="1" thickBot="1" x14ac:dyDescent="0.3">
      <c r="A947" s="177"/>
      <c r="B947" s="178"/>
      <c r="C947" s="178"/>
      <c r="D947" s="178"/>
      <c r="E947" s="178"/>
      <c r="G947" s="195"/>
      <c r="H947" s="196"/>
      <c r="I947" s="195"/>
      <c r="J947" s="196"/>
      <c r="K947" s="195"/>
      <c r="L947" s="196"/>
      <c r="M947" s="195"/>
      <c r="N947" s="196"/>
    </row>
    <row r="948" spans="1:15" s="179" customFormat="1" ht="36" customHeight="1" thickBot="1" x14ac:dyDescent="0.3">
      <c r="C948" s="180"/>
      <c r="D948" s="180"/>
      <c r="E948" s="180"/>
      <c r="F948" s="271"/>
      <c r="G948" s="181" t="str">
        <f t="shared" ref="G948" si="294">IF(ISNUMBER(H948),"Feld:","")</f>
        <v/>
      </c>
      <c r="H948" s="179" t="str">
        <f>INDEX('Vorrunden-Einzelergebnisse'!C:C,B949)</f>
        <v/>
      </c>
      <c r="O948" s="271"/>
    </row>
    <row r="949" spans="1:15" s="185" customFormat="1" ht="27.4" customHeight="1" x14ac:dyDescent="0.25">
      <c r="A949" s="182" t="s">
        <v>55</v>
      </c>
      <c r="B949" s="183">
        <f t="shared" ref="B949" si="295">B911+1</f>
        <v>100</v>
      </c>
      <c r="C949" s="184">
        <f t="shared" ref="C949" si="296">IF(B949+1&lt;=B952,B949+1,"")</f>
        <v>101</v>
      </c>
      <c r="D949" s="184">
        <f t="shared" ref="D949" si="297">IF(C949+1&lt;=B952,C949+1,"")</f>
        <v>102</v>
      </c>
      <c r="E949" s="184">
        <f t="shared" ref="E949" si="298">IF(D949+1&lt;=B952,D949+1,"")</f>
        <v>103</v>
      </c>
      <c r="F949" s="272"/>
      <c r="G949" s="186" t="str">
        <f>IFERROR(INDEX('Vorrunden-Einzelergebnisse'!$H:$H,B949),"")</f>
        <v/>
      </c>
      <c r="H949" s="187" t="str">
        <f>IFERROR(INDEX('Vorrunden-Einzelergebnisse'!$I:$I,B949),"")</f>
        <v/>
      </c>
      <c r="I949" s="186" t="str">
        <f>IFERROR(INDEX('Vorrunden-Einzelergebnisse'!$H:$H,C949),"")</f>
        <v/>
      </c>
      <c r="J949" s="187" t="str">
        <f>IFERROR(INDEX('Vorrunden-Einzelergebnisse'!$I:$I,C949),"")</f>
        <v/>
      </c>
      <c r="K949" s="186" t="str">
        <f>IFERROR(INDEX('Vorrunden-Einzelergebnisse'!$H:$H,D949),"")</f>
        <v/>
      </c>
      <c r="L949" s="187" t="str">
        <f>IFERROR(INDEX('Vorrunden-Einzelergebnisse'!$I:$I,D949),"")</f>
        <v/>
      </c>
      <c r="M949" s="186" t="str">
        <f>IFERROR(INDEX('Vorrunden-Einzelergebnisse'!$H:$H,E949),"")</f>
        <v/>
      </c>
      <c r="N949" s="187" t="str">
        <f>IFERROR(INDEX('Vorrunden-Einzelergebnisse'!$I:$I,E949),"")</f>
        <v/>
      </c>
      <c r="O949" s="272"/>
    </row>
    <row r="950" spans="1:15" ht="64.5" customHeight="1" x14ac:dyDescent="0.25">
      <c r="A950" s="188"/>
      <c r="G950" s="189"/>
      <c r="H950" s="190"/>
      <c r="I950" s="191"/>
      <c r="J950" s="190"/>
      <c r="K950" s="191"/>
      <c r="L950" s="190"/>
      <c r="M950" s="191"/>
      <c r="N950" s="190"/>
    </row>
    <row r="951" spans="1:15" ht="16.5" customHeight="1" x14ac:dyDescent="0.25">
      <c r="A951" s="192" t="s">
        <v>56</v>
      </c>
      <c r="B951" s="175">
        <f>MATCH(H948,'Vorrunden-Einzelergebnisse'!C:C,1)</f>
        <v>128</v>
      </c>
      <c r="G951" s="193"/>
      <c r="H951" s="194"/>
      <c r="I951" s="193"/>
      <c r="J951" s="194"/>
      <c r="K951" s="193"/>
      <c r="L951" s="194"/>
      <c r="M951" s="193"/>
      <c r="N951" s="194"/>
    </row>
    <row r="952" spans="1:15" ht="16.5" customHeight="1" x14ac:dyDescent="0.25">
      <c r="A952" s="192" t="s">
        <v>57</v>
      </c>
      <c r="B952" s="175">
        <f t="shared" ref="B952" si="299">MIN(B949+3,B951)</f>
        <v>103</v>
      </c>
      <c r="G952" s="193"/>
      <c r="H952" s="194"/>
      <c r="I952" s="193"/>
      <c r="J952" s="194"/>
      <c r="K952" s="193"/>
      <c r="L952" s="194"/>
      <c r="M952" s="193"/>
      <c r="N952" s="194"/>
    </row>
    <row r="953" spans="1:15" ht="16.5" customHeight="1" x14ac:dyDescent="0.25">
      <c r="A953" s="192" t="s">
        <v>58</v>
      </c>
      <c r="G953" s="193"/>
      <c r="H953" s="194"/>
      <c r="I953" s="193"/>
      <c r="J953" s="194"/>
      <c r="K953" s="193"/>
      <c r="L953" s="194"/>
      <c r="M953" s="193"/>
      <c r="N953" s="194"/>
    </row>
    <row r="954" spans="1:15" ht="16.5" customHeight="1" x14ac:dyDescent="0.25">
      <c r="G954" s="193"/>
      <c r="H954" s="194"/>
      <c r="I954" s="193"/>
      <c r="J954" s="194"/>
      <c r="K954" s="193"/>
      <c r="L954" s="194"/>
      <c r="M954" s="193"/>
      <c r="N954" s="194"/>
    </row>
    <row r="955" spans="1:15" ht="16.5" customHeight="1" x14ac:dyDescent="0.25">
      <c r="G955" s="193"/>
      <c r="H955" s="194"/>
      <c r="I955" s="193"/>
      <c r="J955" s="194"/>
      <c r="K955" s="193"/>
      <c r="L955" s="194"/>
      <c r="M955" s="193"/>
      <c r="N955" s="194"/>
    </row>
    <row r="956" spans="1:15" ht="16.5" customHeight="1" x14ac:dyDescent="0.25">
      <c r="G956" s="193"/>
      <c r="H956" s="194"/>
      <c r="I956" s="193"/>
      <c r="J956" s="194"/>
      <c r="K956" s="193"/>
      <c r="L956" s="194"/>
      <c r="M956" s="193"/>
      <c r="N956" s="194"/>
    </row>
    <row r="957" spans="1:15" ht="16.5" customHeight="1" x14ac:dyDescent="0.25">
      <c r="G957" s="193"/>
      <c r="H957" s="194"/>
      <c r="I957" s="193"/>
      <c r="J957" s="194"/>
      <c r="K957" s="193"/>
      <c r="L957" s="194"/>
      <c r="M957" s="193"/>
      <c r="N957" s="194"/>
    </row>
    <row r="958" spans="1:15" ht="16.5" customHeight="1" x14ac:dyDescent="0.25">
      <c r="G958" s="193"/>
      <c r="H958" s="194"/>
      <c r="I958" s="193"/>
      <c r="J958" s="194"/>
      <c r="K958" s="193"/>
      <c r="L958" s="194"/>
      <c r="M958" s="193"/>
      <c r="N958" s="194"/>
    </row>
    <row r="959" spans="1:15" ht="16.5" customHeight="1" x14ac:dyDescent="0.25">
      <c r="G959" s="193"/>
      <c r="H959" s="194"/>
      <c r="I959" s="193"/>
      <c r="J959" s="194"/>
      <c r="K959" s="193"/>
      <c r="L959" s="194"/>
      <c r="M959" s="193"/>
      <c r="N959" s="194"/>
    </row>
    <row r="960" spans="1:15" ht="16.5" customHeight="1" x14ac:dyDescent="0.25">
      <c r="G960" s="193"/>
      <c r="H960" s="194"/>
      <c r="I960" s="193"/>
      <c r="J960" s="194"/>
      <c r="K960" s="193"/>
      <c r="L960" s="194"/>
      <c r="M960" s="193"/>
      <c r="N960" s="194"/>
    </row>
    <row r="961" spans="2:15" ht="16.5" customHeight="1" x14ac:dyDescent="0.25">
      <c r="G961" s="193"/>
      <c r="H961" s="194"/>
      <c r="I961" s="193"/>
      <c r="J961" s="194"/>
      <c r="K961" s="193"/>
      <c r="L961" s="194"/>
      <c r="M961" s="193"/>
      <c r="N961" s="194"/>
    </row>
    <row r="962" spans="2:15" ht="16.5" customHeight="1" x14ac:dyDescent="0.25">
      <c r="G962" s="193"/>
      <c r="H962" s="194"/>
      <c r="I962" s="193"/>
      <c r="J962" s="194"/>
      <c r="K962" s="193"/>
      <c r="L962" s="194"/>
      <c r="M962" s="193"/>
      <c r="N962" s="194"/>
    </row>
    <row r="963" spans="2:15" ht="16.5" customHeight="1" x14ac:dyDescent="0.25">
      <c r="G963" s="193"/>
      <c r="H963" s="194"/>
      <c r="I963" s="193"/>
      <c r="J963" s="194"/>
      <c r="K963" s="193"/>
      <c r="L963" s="194"/>
      <c r="M963" s="193"/>
      <c r="N963" s="194"/>
    </row>
    <row r="964" spans="2:15" ht="16.5" customHeight="1" x14ac:dyDescent="0.25">
      <c r="G964" s="193"/>
      <c r="H964" s="194"/>
      <c r="I964" s="193"/>
      <c r="J964" s="194"/>
      <c r="K964" s="193"/>
      <c r="L964" s="194"/>
      <c r="M964" s="193"/>
      <c r="N964" s="194"/>
    </row>
    <row r="965" spans="2:15" ht="16.5" customHeight="1" x14ac:dyDescent="0.25">
      <c r="G965" s="193"/>
      <c r="H965" s="194"/>
      <c r="I965" s="193"/>
      <c r="J965" s="194"/>
      <c r="K965" s="193"/>
      <c r="L965" s="194"/>
      <c r="M965" s="193"/>
      <c r="N965" s="194"/>
    </row>
    <row r="966" spans="2:15" ht="16.5" customHeight="1" x14ac:dyDescent="0.25">
      <c r="G966" s="193"/>
      <c r="H966" s="194"/>
      <c r="I966" s="193"/>
      <c r="J966" s="194"/>
      <c r="K966" s="193"/>
      <c r="L966" s="194"/>
      <c r="M966" s="193"/>
      <c r="N966" s="194"/>
    </row>
    <row r="967" spans="2:15" ht="16.5" customHeight="1" x14ac:dyDescent="0.25">
      <c r="G967" s="193"/>
      <c r="H967" s="194"/>
      <c r="I967" s="193"/>
      <c r="J967" s="194"/>
      <c r="K967" s="193"/>
      <c r="L967" s="194"/>
      <c r="M967" s="193"/>
      <c r="N967" s="194"/>
    </row>
    <row r="968" spans="2:15" ht="16.5" customHeight="1" thickBot="1" x14ac:dyDescent="0.3">
      <c r="G968" s="195"/>
      <c r="H968" s="196"/>
      <c r="I968" s="195"/>
      <c r="J968" s="196"/>
      <c r="K968" s="195"/>
      <c r="L968" s="196"/>
      <c r="M968" s="195"/>
      <c r="N968" s="196"/>
    </row>
    <row r="969" spans="2:15" s="185" customFormat="1" ht="27.4" customHeight="1" x14ac:dyDescent="0.25">
      <c r="B969" s="197"/>
      <c r="C969" s="197"/>
      <c r="D969" s="197"/>
      <c r="E969" s="197"/>
      <c r="F969" s="272"/>
      <c r="G969" s="186" t="str">
        <f t="shared" ref="G969" si="300">H949</f>
        <v/>
      </c>
      <c r="H969" s="187" t="str">
        <f t="shared" ref="H969" si="301">G949</f>
        <v/>
      </c>
      <c r="I969" s="186" t="str">
        <f t="shared" ref="I969" si="302">J949</f>
        <v/>
      </c>
      <c r="J969" s="187" t="str">
        <f t="shared" ref="J969" si="303">I949</f>
        <v/>
      </c>
      <c r="K969" s="186" t="str">
        <f t="shared" ref="K969" si="304">L949</f>
        <v/>
      </c>
      <c r="L969" s="187" t="str">
        <f t="shared" ref="L969" si="305">K949</f>
        <v/>
      </c>
      <c r="M969" s="186" t="str">
        <f t="shared" ref="M969" si="306">N949</f>
        <v/>
      </c>
      <c r="N969" s="187" t="str">
        <f t="shared" ref="N969" si="307">M949</f>
        <v/>
      </c>
      <c r="O969" s="272"/>
    </row>
    <row r="970" spans="2:15" ht="64.5" customHeight="1" x14ac:dyDescent="0.25">
      <c r="G970" s="191"/>
      <c r="H970" s="190"/>
      <c r="I970" s="191"/>
      <c r="J970" s="190"/>
      <c r="K970" s="191"/>
      <c r="L970" s="190"/>
      <c r="M970" s="191"/>
      <c r="N970" s="190"/>
    </row>
    <row r="971" spans="2:15" ht="16.5" customHeight="1" x14ac:dyDescent="0.25">
      <c r="G971" s="193"/>
      <c r="H971" s="194"/>
      <c r="I971" s="193"/>
      <c r="J971" s="194"/>
      <c r="K971" s="193"/>
      <c r="L971" s="194"/>
      <c r="M971" s="193"/>
      <c r="N971" s="194"/>
    </row>
    <row r="972" spans="2:15" ht="16.5" customHeight="1" x14ac:dyDescent="0.25">
      <c r="G972" s="193"/>
      <c r="H972" s="194"/>
      <c r="I972" s="193"/>
      <c r="J972" s="194"/>
      <c r="K972" s="193"/>
      <c r="L972" s="194"/>
      <c r="M972" s="193"/>
      <c r="N972" s="194"/>
    </row>
    <row r="973" spans="2:15" ht="16.5" customHeight="1" x14ac:dyDescent="0.25">
      <c r="G973" s="193"/>
      <c r="H973" s="194"/>
      <c r="I973" s="193"/>
      <c r="J973" s="194"/>
      <c r="K973" s="193"/>
      <c r="L973" s="194"/>
      <c r="M973" s="193"/>
      <c r="N973" s="194"/>
    </row>
    <row r="974" spans="2:15" ht="16.5" customHeight="1" x14ac:dyDescent="0.25">
      <c r="G974" s="193"/>
      <c r="H974" s="194"/>
      <c r="I974" s="193"/>
      <c r="J974" s="194"/>
      <c r="K974" s="193"/>
      <c r="L974" s="194"/>
      <c r="M974" s="193"/>
      <c r="N974" s="194"/>
    </row>
    <row r="975" spans="2:15" ht="16.5" customHeight="1" x14ac:dyDescent="0.25">
      <c r="G975" s="193"/>
      <c r="H975" s="194"/>
      <c r="I975" s="193"/>
      <c r="J975" s="194"/>
      <c r="K975" s="193"/>
      <c r="L975" s="194"/>
      <c r="M975" s="193"/>
      <c r="N975" s="194"/>
    </row>
    <row r="976" spans="2:15" ht="16.5" customHeight="1" x14ac:dyDescent="0.25">
      <c r="G976" s="193"/>
      <c r="H976" s="194"/>
      <c r="I976" s="193"/>
      <c r="J976" s="194"/>
      <c r="K976" s="193"/>
      <c r="L976" s="194"/>
      <c r="M976" s="193"/>
      <c r="N976" s="194"/>
    </row>
    <row r="977" spans="1:15" ht="16.5" customHeight="1" x14ac:dyDescent="0.25">
      <c r="G977" s="193"/>
      <c r="H977" s="194"/>
      <c r="I977" s="193"/>
      <c r="J977" s="194"/>
      <c r="K977" s="193"/>
      <c r="L977" s="194"/>
      <c r="M977" s="193"/>
      <c r="N977" s="194"/>
    </row>
    <row r="978" spans="1:15" ht="16.5" customHeight="1" x14ac:dyDescent="0.25">
      <c r="G978" s="193"/>
      <c r="H978" s="194"/>
      <c r="I978" s="193"/>
      <c r="J978" s="194"/>
      <c r="K978" s="193"/>
      <c r="L978" s="194"/>
      <c r="M978" s="193"/>
      <c r="N978" s="194"/>
    </row>
    <row r="979" spans="1:15" ht="16.5" customHeight="1" x14ac:dyDescent="0.25">
      <c r="G979" s="193"/>
      <c r="H979" s="194"/>
      <c r="I979" s="193"/>
      <c r="J979" s="194"/>
      <c r="K979" s="193"/>
      <c r="L979" s="194"/>
      <c r="M979" s="193"/>
      <c r="N979" s="194"/>
    </row>
    <row r="980" spans="1:15" ht="16.5" customHeight="1" x14ac:dyDescent="0.25">
      <c r="G980" s="193"/>
      <c r="H980" s="194"/>
      <c r="I980" s="193"/>
      <c r="J980" s="194"/>
      <c r="K980" s="193"/>
      <c r="L980" s="194"/>
      <c r="M980" s="193"/>
      <c r="N980" s="194"/>
    </row>
    <row r="981" spans="1:15" ht="16.5" customHeight="1" x14ac:dyDescent="0.25">
      <c r="G981" s="193"/>
      <c r="H981" s="194"/>
      <c r="I981" s="193"/>
      <c r="J981" s="194"/>
      <c r="K981" s="193"/>
      <c r="L981" s="194"/>
      <c r="M981" s="193"/>
      <c r="N981" s="194"/>
    </row>
    <row r="982" spans="1:15" ht="16.5" customHeight="1" x14ac:dyDescent="0.25">
      <c r="G982" s="193"/>
      <c r="H982" s="194"/>
      <c r="I982" s="193"/>
      <c r="J982" s="194"/>
      <c r="K982" s="193"/>
      <c r="L982" s="194"/>
      <c r="M982" s="193"/>
      <c r="N982" s="194"/>
    </row>
    <row r="983" spans="1:15" ht="16.5" customHeight="1" x14ac:dyDescent="0.25">
      <c r="G983" s="193"/>
      <c r="H983" s="194"/>
      <c r="I983" s="193"/>
      <c r="J983" s="194"/>
      <c r="K983" s="193"/>
      <c r="L983" s="194"/>
      <c r="M983" s="193"/>
      <c r="N983" s="194"/>
    </row>
    <row r="984" spans="1:15" ht="16.5" customHeight="1" x14ac:dyDescent="0.25">
      <c r="G984" s="193"/>
      <c r="H984" s="194"/>
      <c r="I984" s="193"/>
      <c r="J984" s="194"/>
      <c r="K984" s="193"/>
      <c r="L984" s="194"/>
      <c r="M984" s="193"/>
      <c r="N984" s="194"/>
    </row>
    <row r="985" spans="1:15" ht="16.5" customHeight="1" x14ac:dyDescent="0.25">
      <c r="G985" s="193"/>
      <c r="H985" s="194"/>
      <c r="I985" s="193"/>
      <c r="J985" s="194"/>
      <c r="K985" s="193"/>
      <c r="L985" s="194"/>
      <c r="M985" s="193"/>
      <c r="N985" s="194"/>
    </row>
    <row r="986" spans="1:15" ht="16.5" customHeight="1" x14ac:dyDescent="0.25">
      <c r="G986" s="193"/>
      <c r="H986" s="194"/>
      <c r="I986" s="193"/>
      <c r="J986" s="194"/>
      <c r="K986" s="193"/>
      <c r="L986" s="194"/>
      <c r="M986" s="193"/>
      <c r="N986" s="194"/>
    </row>
    <row r="987" spans="1:15" ht="16.5" customHeight="1" x14ac:dyDescent="0.25">
      <c r="G987" s="193"/>
      <c r="H987" s="194"/>
      <c r="I987" s="193"/>
      <c r="J987" s="194"/>
      <c r="K987" s="193"/>
      <c r="L987" s="194"/>
      <c r="M987" s="193"/>
      <c r="N987" s="194"/>
    </row>
    <row r="988" spans="1:15" ht="16.5" customHeight="1" thickBot="1" x14ac:dyDescent="0.3">
      <c r="A988" s="177"/>
      <c r="B988" s="178"/>
      <c r="C988" s="178"/>
      <c r="D988" s="178"/>
      <c r="E988" s="178"/>
      <c r="G988" s="195"/>
      <c r="H988" s="196"/>
      <c r="I988" s="195"/>
      <c r="J988" s="196"/>
      <c r="K988" s="195"/>
      <c r="L988" s="196"/>
      <c r="M988" s="195"/>
      <c r="N988" s="196"/>
    </row>
    <row r="989" spans="1:15" s="179" customFormat="1" ht="36" customHeight="1" thickBot="1" x14ac:dyDescent="0.3">
      <c r="C989" s="180"/>
      <c r="D989" s="180"/>
      <c r="E989" s="180"/>
      <c r="F989" s="271"/>
      <c r="G989" s="181" t="str">
        <f t="shared" ref="G989" si="308">IF(ISNUMBER(H989),"Feld:","")</f>
        <v/>
      </c>
      <c r="H989" s="179" t="str">
        <f>INDEX('Vorrunden-Einzelergebnisse'!C:C,B990)</f>
        <v/>
      </c>
      <c r="O989" s="271"/>
    </row>
    <row r="990" spans="1:15" s="185" customFormat="1" ht="27.4" customHeight="1" x14ac:dyDescent="0.25">
      <c r="A990" s="182" t="s">
        <v>55</v>
      </c>
      <c r="B990" s="183">
        <f t="shared" ref="B990" si="309">B952+1</f>
        <v>104</v>
      </c>
      <c r="C990" s="184">
        <f t="shared" ref="C990" si="310">IF(B990+1&lt;=B993,B990+1,"")</f>
        <v>105</v>
      </c>
      <c r="D990" s="184">
        <f t="shared" ref="D990" si="311">IF(C990+1&lt;=B993,C990+1,"")</f>
        <v>106</v>
      </c>
      <c r="E990" s="184">
        <f t="shared" ref="E990" si="312">IF(D990+1&lt;=B993,D990+1,"")</f>
        <v>107</v>
      </c>
      <c r="F990" s="272"/>
      <c r="G990" s="186" t="str">
        <f>IFERROR(INDEX('Vorrunden-Einzelergebnisse'!$H:$H,B990),"")</f>
        <v/>
      </c>
      <c r="H990" s="187" t="str">
        <f>IFERROR(INDEX('Vorrunden-Einzelergebnisse'!$I:$I,B990),"")</f>
        <v/>
      </c>
      <c r="I990" s="186" t="str">
        <f>IFERROR(INDEX('Vorrunden-Einzelergebnisse'!$H:$H,C990),"")</f>
        <v/>
      </c>
      <c r="J990" s="187" t="str">
        <f>IFERROR(INDEX('Vorrunden-Einzelergebnisse'!$I:$I,C990),"")</f>
        <v/>
      </c>
      <c r="K990" s="186" t="str">
        <f>IFERROR(INDEX('Vorrunden-Einzelergebnisse'!$H:$H,D990),"")</f>
        <v/>
      </c>
      <c r="L990" s="187" t="str">
        <f>IFERROR(INDEX('Vorrunden-Einzelergebnisse'!$I:$I,D990),"")</f>
        <v/>
      </c>
      <c r="M990" s="186" t="str">
        <f>IFERROR(INDEX('Vorrunden-Einzelergebnisse'!$H:$H,E990),"")</f>
        <v/>
      </c>
      <c r="N990" s="187" t="str">
        <f>IFERROR(INDEX('Vorrunden-Einzelergebnisse'!$I:$I,E990),"")</f>
        <v/>
      </c>
      <c r="O990" s="272"/>
    </row>
    <row r="991" spans="1:15" ht="64.5" customHeight="1" x14ac:dyDescent="0.25">
      <c r="A991" s="188"/>
      <c r="G991" s="189"/>
      <c r="H991" s="190"/>
      <c r="I991" s="191"/>
      <c r="J991" s="190"/>
      <c r="K991" s="191"/>
      <c r="L991" s="190"/>
      <c r="M991" s="191"/>
      <c r="N991" s="190"/>
    </row>
    <row r="992" spans="1:15" ht="16.5" customHeight="1" x14ac:dyDescent="0.25">
      <c r="A992" s="192" t="s">
        <v>56</v>
      </c>
      <c r="B992" s="175">
        <f>MATCH(H989,'Vorrunden-Einzelergebnisse'!C:C,1)</f>
        <v>128</v>
      </c>
      <c r="G992" s="193"/>
      <c r="H992" s="194"/>
      <c r="I992" s="193"/>
      <c r="J992" s="194"/>
      <c r="K992" s="193"/>
      <c r="L992" s="194"/>
      <c r="M992" s="193"/>
      <c r="N992" s="194"/>
    </row>
    <row r="993" spans="1:14" ht="16.5" customHeight="1" x14ac:dyDescent="0.25">
      <c r="A993" s="192" t="s">
        <v>57</v>
      </c>
      <c r="B993" s="175">
        <f t="shared" ref="B993" si="313">MIN(B990+3,B992)</f>
        <v>107</v>
      </c>
      <c r="G993" s="193"/>
      <c r="H993" s="194"/>
      <c r="I993" s="193"/>
      <c r="J993" s="194"/>
      <c r="K993" s="193"/>
      <c r="L993" s="194"/>
      <c r="M993" s="193"/>
      <c r="N993" s="194"/>
    </row>
    <row r="994" spans="1:14" ht="16.5" customHeight="1" x14ac:dyDescent="0.25">
      <c r="A994" s="192" t="s">
        <v>58</v>
      </c>
      <c r="G994" s="193"/>
      <c r="H994" s="194"/>
      <c r="I994" s="193"/>
      <c r="J994" s="194"/>
      <c r="K994" s="193"/>
      <c r="L994" s="194"/>
      <c r="M994" s="193"/>
      <c r="N994" s="194"/>
    </row>
    <row r="995" spans="1:14" ht="16.5" customHeight="1" x14ac:dyDescent="0.25">
      <c r="G995" s="193"/>
      <c r="H995" s="194"/>
      <c r="I995" s="193"/>
      <c r="J995" s="194"/>
      <c r="K995" s="193"/>
      <c r="L995" s="194"/>
      <c r="M995" s="193"/>
      <c r="N995" s="194"/>
    </row>
    <row r="996" spans="1:14" ht="16.5" customHeight="1" x14ac:dyDescent="0.25">
      <c r="G996" s="193"/>
      <c r="H996" s="194"/>
      <c r="I996" s="193"/>
      <c r="J996" s="194"/>
      <c r="K996" s="193"/>
      <c r="L996" s="194"/>
      <c r="M996" s="193"/>
      <c r="N996" s="194"/>
    </row>
    <row r="997" spans="1:14" ht="16.5" customHeight="1" x14ac:dyDescent="0.25">
      <c r="G997" s="193"/>
      <c r="H997" s="194"/>
      <c r="I997" s="193"/>
      <c r="J997" s="194"/>
      <c r="K997" s="193"/>
      <c r="L997" s="194"/>
      <c r="M997" s="193"/>
      <c r="N997" s="194"/>
    </row>
    <row r="998" spans="1:14" ht="16.5" customHeight="1" x14ac:dyDescent="0.25">
      <c r="G998" s="193"/>
      <c r="H998" s="194"/>
      <c r="I998" s="193"/>
      <c r="J998" s="194"/>
      <c r="K998" s="193"/>
      <c r="L998" s="194"/>
      <c r="M998" s="193"/>
      <c r="N998" s="194"/>
    </row>
    <row r="999" spans="1:14" ht="16.5" customHeight="1" x14ac:dyDescent="0.25">
      <c r="G999" s="193"/>
      <c r="H999" s="194"/>
      <c r="I999" s="193"/>
      <c r="J999" s="194"/>
      <c r="K999" s="193"/>
      <c r="L999" s="194"/>
      <c r="M999" s="193"/>
      <c r="N999" s="194"/>
    </row>
    <row r="1000" spans="1:14" ht="16.5" customHeight="1" x14ac:dyDescent="0.25">
      <c r="G1000" s="193"/>
      <c r="H1000" s="194"/>
      <c r="I1000" s="193"/>
      <c r="J1000" s="194"/>
      <c r="K1000" s="193"/>
      <c r="L1000" s="194"/>
      <c r="M1000" s="193"/>
      <c r="N1000" s="194"/>
    </row>
    <row r="1001" spans="1:14" ht="16.5" customHeight="1" x14ac:dyDescent="0.25">
      <c r="G1001" s="193"/>
      <c r="H1001" s="194"/>
      <c r="I1001" s="193"/>
      <c r="J1001" s="194"/>
      <c r="K1001" s="193"/>
      <c r="L1001" s="194"/>
      <c r="M1001" s="193"/>
      <c r="N1001" s="194"/>
    </row>
    <row r="1002" spans="1:14" ht="16.5" customHeight="1" x14ac:dyDescent="0.25">
      <c r="G1002" s="193"/>
      <c r="H1002" s="194"/>
      <c r="I1002" s="193"/>
      <c r="J1002" s="194"/>
      <c r="K1002" s="193"/>
      <c r="L1002" s="194"/>
      <c r="M1002" s="193"/>
      <c r="N1002" s="194"/>
    </row>
    <row r="1003" spans="1:14" ht="16.5" customHeight="1" x14ac:dyDescent="0.25">
      <c r="G1003" s="193"/>
      <c r="H1003" s="194"/>
      <c r="I1003" s="193"/>
      <c r="J1003" s="194"/>
      <c r="K1003" s="193"/>
      <c r="L1003" s="194"/>
      <c r="M1003" s="193"/>
      <c r="N1003" s="194"/>
    </row>
    <row r="1004" spans="1:14" ht="16.5" customHeight="1" x14ac:dyDescent="0.25">
      <c r="G1004" s="193"/>
      <c r="H1004" s="194"/>
      <c r="I1004" s="193"/>
      <c r="J1004" s="194"/>
      <c r="K1004" s="193"/>
      <c r="L1004" s="194"/>
      <c r="M1004" s="193"/>
      <c r="N1004" s="194"/>
    </row>
    <row r="1005" spans="1:14" ht="16.5" customHeight="1" x14ac:dyDescent="0.25">
      <c r="G1005" s="193"/>
      <c r="H1005" s="194"/>
      <c r="I1005" s="193"/>
      <c r="J1005" s="194"/>
      <c r="K1005" s="193"/>
      <c r="L1005" s="194"/>
      <c r="M1005" s="193"/>
      <c r="N1005" s="194"/>
    </row>
    <row r="1006" spans="1:14" ht="16.5" customHeight="1" x14ac:dyDescent="0.25">
      <c r="G1006" s="193"/>
      <c r="H1006" s="194"/>
      <c r="I1006" s="193"/>
      <c r="J1006" s="194"/>
      <c r="K1006" s="193"/>
      <c r="L1006" s="194"/>
      <c r="M1006" s="193"/>
      <c r="N1006" s="194"/>
    </row>
    <row r="1007" spans="1:14" ht="16.5" customHeight="1" x14ac:dyDescent="0.25">
      <c r="G1007" s="193"/>
      <c r="H1007" s="194"/>
      <c r="I1007" s="193"/>
      <c r="J1007" s="194"/>
      <c r="K1007" s="193"/>
      <c r="L1007" s="194"/>
      <c r="M1007" s="193"/>
      <c r="N1007" s="194"/>
    </row>
    <row r="1008" spans="1:14" ht="16.5" customHeight="1" x14ac:dyDescent="0.25">
      <c r="G1008" s="193"/>
      <c r="H1008" s="194"/>
      <c r="I1008" s="193"/>
      <c r="J1008" s="194"/>
      <c r="K1008" s="193"/>
      <c r="L1008" s="194"/>
      <c r="M1008" s="193"/>
      <c r="N1008" s="194"/>
    </row>
    <row r="1009" spans="2:15" ht="16.5" customHeight="1" thickBot="1" x14ac:dyDescent="0.3">
      <c r="G1009" s="195"/>
      <c r="H1009" s="196"/>
      <c r="I1009" s="195"/>
      <c r="J1009" s="196"/>
      <c r="K1009" s="195"/>
      <c r="L1009" s="196"/>
      <c r="M1009" s="195"/>
      <c r="N1009" s="196"/>
    </row>
    <row r="1010" spans="2:15" s="185" customFormat="1" ht="27.4" customHeight="1" x14ac:dyDescent="0.25">
      <c r="B1010" s="197"/>
      <c r="C1010" s="197"/>
      <c r="D1010" s="197"/>
      <c r="E1010" s="197"/>
      <c r="F1010" s="272"/>
      <c r="G1010" s="186" t="str">
        <f t="shared" ref="G1010" si="314">H990</f>
        <v/>
      </c>
      <c r="H1010" s="187" t="str">
        <f t="shared" ref="H1010" si="315">G990</f>
        <v/>
      </c>
      <c r="I1010" s="186" t="str">
        <f t="shared" ref="I1010" si="316">J990</f>
        <v/>
      </c>
      <c r="J1010" s="187" t="str">
        <f t="shared" ref="J1010" si="317">I990</f>
        <v/>
      </c>
      <c r="K1010" s="186" t="str">
        <f t="shared" ref="K1010" si="318">L990</f>
        <v/>
      </c>
      <c r="L1010" s="187" t="str">
        <f t="shared" ref="L1010" si="319">K990</f>
        <v/>
      </c>
      <c r="M1010" s="186" t="str">
        <f t="shared" ref="M1010" si="320">N990</f>
        <v/>
      </c>
      <c r="N1010" s="187" t="str">
        <f t="shared" ref="N1010" si="321">M990</f>
        <v/>
      </c>
      <c r="O1010" s="272"/>
    </row>
    <row r="1011" spans="2:15" ht="64.5" customHeight="1" x14ac:dyDescent="0.25">
      <c r="G1011" s="191"/>
      <c r="H1011" s="190"/>
      <c r="I1011" s="191"/>
      <c r="J1011" s="190"/>
      <c r="K1011" s="191"/>
      <c r="L1011" s="190"/>
      <c r="M1011" s="191"/>
      <c r="N1011" s="190"/>
    </row>
    <row r="1012" spans="2:15" ht="16.5" customHeight="1" x14ac:dyDescent="0.25">
      <c r="G1012" s="193"/>
      <c r="H1012" s="194"/>
      <c r="I1012" s="193"/>
      <c r="J1012" s="194"/>
      <c r="K1012" s="193"/>
      <c r="L1012" s="194"/>
      <c r="M1012" s="193"/>
      <c r="N1012" s="194"/>
    </row>
    <row r="1013" spans="2:15" ht="16.5" customHeight="1" x14ac:dyDescent="0.25">
      <c r="G1013" s="193"/>
      <c r="H1013" s="194"/>
      <c r="I1013" s="193"/>
      <c r="J1013" s="194"/>
      <c r="K1013" s="193"/>
      <c r="L1013" s="194"/>
      <c r="M1013" s="193"/>
      <c r="N1013" s="194"/>
    </row>
    <row r="1014" spans="2:15" ht="16.5" customHeight="1" x14ac:dyDescent="0.25">
      <c r="G1014" s="193"/>
      <c r="H1014" s="194"/>
      <c r="I1014" s="193"/>
      <c r="J1014" s="194"/>
      <c r="K1014" s="193"/>
      <c r="L1014" s="194"/>
      <c r="M1014" s="193"/>
      <c r="N1014" s="194"/>
    </row>
    <row r="1015" spans="2:15" ht="16.5" customHeight="1" x14ac:dyDescent="0.25">
      <c r="G1015" s="193"/>
      <c r="H1015" s="194"/>
      <c r="I1015" s="193"/>
      <c r="J1015" s="194"/>
      <c r="K1015" s="193"/>
      <c r="L1015" s="194"/>
      <c r="M1015" s="193"/>
      <c r="N1015" s="194"/>
    </row>
    <row r="1016" spans="2:15" ht="16.5" customHeight="1" x14ac:dyDescent="0.25">
      <c r="G1016" s="193"/>
      <c r="H1016" s="194"/>
      <c r="I1016" s="193"/>
      <c r="J1016" s="194"/>
      <c r="K1016" s="193"/>
      <c r="L1016" s="194"/>
      <c r="M1016" s="193"/>
      <c r="N1016" s="194"/>
    </row>
    <row r="1017" spans="2:15" ht="16.5" customHeight="1" x14ac:dyDescent="0.25">
      <c r="G1017" s="193"/>
      <c r="H1017" s="194"/>
      <c r="I1017" s="193"/>
      <c r="J1017" s="194"/>
      <c r="K1017" s="193"/>
      <c r="L1017" s="194"/>
      <c r="M1017" s="193"/>
      <c r="N1017" s="194"/>
    </row>
    <row r="1018" spans="2:15" ht="16.5" customHeight="1" x14ac:dyDescent="0.25">
      <c r="G1018" s="193"/>
      <c r="H1018" s="194"/>
      <c r="I1018" s="193"/>
      <c r="J1018" s="194"/>
      <c r="K1018" s="193"/>
      <c r="L1018" s="194"/>
      <c r="M1018" s="193"/>
      <c r="N1018" s="194"/>
    </row>
    <row r="1019" spans="2:15" ht="16.5" customHeight="1" x14ac:dyDescent="0.25">
      <c r="G1019" s="193"/>
      <c r="H1019" s="194"/>
      <c r="I1019" s="193"/>
      <c r="J1019" s="194"/>
      <c r="K1019" s="193"/>
      <c r="L1019" s="194"/>
      <c r="M1019" s="193"/>
      <c r="N1019" s="194"/>
    </row>
    <row r="1020" spans="2:15" ht="16.5" customHeight="1" x14ac:dyDescent="0.25">
      <c r="G1020" s="193"/>
      <c r="H1020" s="194"/>
      <c r="I1020" s="193"/>
      <c r="J1020" s="194"/>
      <c r="K1020" s="193"/>
      <c r="L1020" s="194"/>
      <c r="M1020" s="193"/>
      <c r="N1020" s="194"/>
    </row>
    <row r="1021" spans="2:15" ht="16.5" customHeight="1" x14ac:dyDescent="0.25">
      <c r="G1021" s="193"/>
      <c r="H1021" s="194"/>
      <c r="I1021" s="193"/>
      <c r="J1021" s="194"/>
      <c r="K1021" s="193"/>
      <c r="L1021" s="194"/>
      <c r="M1021" s="193"/>
      <c r="N1021" s="194"/>
    </row>
    <row r="1022" spans="2:15" ht="16.5" customHeight="1" x14ac:dyDescent="0.25">
      <c r="G1022" s="193"/>
      <c r="H1022" s="194"/>
      <c r="I1022" s="193"/>
      <c r="J1022" s="194"/>
      <c r="K1022" s="193"/>
      <c r="L1022" s="194"/>
      <c r="M1022" s="193"/>
      <c r="N1022" s="194"/>
    </row>
    <row r="1023" spans="2:15" ht="16.5" customHeight="1" x14ac:dyDescent="0.25">
      <c r="G1023" s="193"/>
      <c r="H1023" s="194"/>
      <c r="I1023" s="193"/>
      <c r="J1023" s="194"/>
      <c r="K1023" s="193"/>
      <c r="L1023" s="194"/>
      <c r="M1023" s="193"/>
      <c r="N1023" s="194"/>
    </row>
    <row r="1024" spans="2:15" ht="16.5" customHeight="1" x14ac:dyDescent="0.25">
      <c r="G1024" s="193"/>
      <c r="H1024" s="194"/>
      <c r="I1024" s="193"/>
      <c r="J1024" s="194"/>
      <c r="K1024" s="193"/>
      <c r="L1024" s="194"/>
      <c r="M1024" s="193"/>
      <c r="N1024" s="194"/>
    </row>
    <row r="1025" spans="1:15" ht="16.5" customHeight="1" x14ac:dyDescent="0.25">
      <c r="G1025" s="193"/>
      <c r="H1025" s="194"/>
      <c r="I1025" s="193"/>
      <c r="J1025" s="194"/>
      <c r="K1025" s="193"/>
      <c r="L1025" s="194"/>
      <c r="M1025" s="193"/>
      <c r="N1025" s="194"/>
    </row>
    <row r="1026" spans="1:15" ht="16.5" customHeight="1" x14ac:dyDescent="0.25">
      <c r="G1026" s="193"/>
      <c r="H1026" s="194"/>
      <c r="I1026" s="193"/>
      <c r="J1026" s="194"/>
      <c r="K1026" s="193"/>
      <c r="L1026" s="194"/>
      <c r="M1026" s="193"/>
      <c r="N1026" s="194"/>
    </row>
    <row r="1027" spans="1:15" ht="16.5" customHeight="1" x14ac:dyDescent="0.25">
      <c r="G1027" s="193"/>
      <c r="H1027" s="194"/>
      <c r="I1027" s="193"/>
      <c r="J1027" s="194"/>
      <c r="K1027" s="193"/>
      <c r="L1027" s="194"/>
      <c r="M1027" s="193"/>
      <c r="N1027" s="194"/>
    </row>
    <row r="1028" spans="1:15" ht="16.5" customHeight="1" x14ac:dyDescent="0.25">
      <c r="G1028" s="193"/>
      <c r="H1028" s="194"/>
      <c r="I1028" s="193"/>
      <c r="J1028" s="194"/>
      <c r="K1028" s="193"/>
      <c r="L1028" s="194"/>
      <c r="M1028" s="193"/>
      <c r="N1028" s="194"/>
    </row>
    <row r="1029" spans="1:15" ht="16.5" customHeight="1" thickBot="1" x14ac:dyDescent="0.3">
      <c r="A1029" s="177"/>
      <c r="B1029" s="178"/>
      <c r="C1029" s="178"/>
      <c r="D1029" s="178"/>
      <c r="E1029" s="178"/>
      <c r="G1029" s="195"/>
      <c r="H1029" s="196"/>
      <c r="I1029" s="195"/>
      <c r="J1029" s="196"/>
      <c r="K1029" s="195"/>
      <c r="L1029" s="196"/>
      <c r="M1029" s="195"/>
      <c r="N1029" s="196"/>
    </row>
    <row r="1030" spans="1:15" s="179" customFormat="1" ht="36" customHeight="1" thickBot="1" x14ac:dyDescent="0.3">
      <c r="C1030" s="180"/>
      <c r="D1030" s="180"/>
      <c r="E1030" s="180"/>
      <c r="F1030" s="271"/>
      <c r="G1030" s="181" t="str">
        <f t="shared" ref="G1030" si="322">IF(ISNUMBER(H1030),"Feld:","")</f>
        <v/>
      </c>
      <c r="H1030" s="179" t="str">
        <f>INDEX('Vorrunden-Einzelergebnisse'!C:C,B1031)</f>
        <v/>
      </c>
      <c r="O1030" s="271"/>
    </row>
    <row r="1031" spans="1:15" s="185" customFormat="1" ht="27.4" customHeight="1" x14ac:dyDescent="0.25">
      <c r="A1031" s="182" t="s">
        <v>55</v>
      </c>
      <c r="B1031" s="183">
        <f t="shared" ref="B1031" si="323">B993+1</f>
        <v>108</v>
      </c>
      <c r="C1031" s="184">
        <f t="shared" ref="C1031" si="324">IF(B1031+1&lt;=B1034,B1031+1,"")</f>
        <v>109</v>
      </c>
      <c r="D1031" s="184">
        <f t="shared" ref="D1031" si="325">IF(C1031+1&lt;=B1034,C1031+1,"")</f>
        <v>110</v>
      </c>
      <c r="E1031" s="184">
        <f t="shared" ref="E1031" si="326">IF(D1031+1&lt;=B1034,D1031+1,"")</f>
        <v>111</v>
      </c>
      <c r="F1031" s="272"/>
      <c r="G1031" s="186" t="str">
        <f>IFERROR(INDEX('Vorrunden-Einzelergebnisse'!$H:$H,B1031),"")</f>
        <v/>
      </c>
      <c r="H1031" s="187" t="str">
        <f>IFERROR(INDEX('Vorrunden-Einzelergebnisse'!$I:$I,B1031),"")</f>
        <v/>
      </c>
      <c r="I1031" s="186" t="str">
        <f>IFERROR(INDEX('Vorrunden-Einzelergebnisse'!$H:$H,C1031),"")</f>
        <v/>
      </c>
      <c r="J1031" s="187" t="str">
        <f>IFERROR(INDEX('Vorrunden-Einzelergebnisse'!$I:$I,C1031),"")</f>
        <v/>
      </c>
      <c r="K1031" s="186" t="str">
        <f>IFERROR(INDEX('Vorrunden-Einzelergebnisse'!$H:$H,D1031),"")</f>
        <v/>
      </c>
      <c r="L1031" s="187" t="str">
        <f>IFERROR(INDEX('Vorrunden-Einzelergebnisse'!$I:$I,D1031),"")</f>
        <v/>
      </c>
      <c r="M1031" s="186" t="str">
        <f>IFERROR(INDEX('Vorrunden-Einzelergebnisse'!$H:$H,E1031),"")</f>
        <v/>
      </c>
      <c r="N1031" s="187" t="str">
        <f>IFERROR(INDEX('Vorrunden-Einzelergebnisse'!$I:$I,E1031),"")</f>
        <v/>
      </c>
      <c r="O1031" s="272"/>
    </row>
    <row r="1032" spans="1:15" ht="64.5" customHeight="1" x14ac:dyDescent="0.25">
      <c r="A1032" s="188"/>
      <c r="G1032" s="189"/>
      <c r="H1032" s="190"/>
      <c r="I1032" s="191"/>
      <c r="J1032" s="190"/>
      <c r="K1032" s="191"/>
      <c r="L1032" s="190"/>
      <c r="M1032" s="191"/>
      <c r="N1032" s="190"/>
    </row>
    <row r="1033" spans="1:15" ht="16.5" customHeight="1" x14ac:dyDescent="0.25">
      <c r="A1033" s="192" t="s">
        <v>56</v>
      </c>
      <c r="B1033" s="175">
        <f>MATCH(H1030,'Vorrunden-Einzelergebnisse'!C:C,1)</f>
        <v>128</v>
      </c>
      <c r="G1033" s="193"/>
      <c r="H1033" s="194"/>
      <c r="I1033" s="193"/>
      <c r="J1033" s="194"/>
      <c r="K1033" s="193"/>
      <c r="L1033" s="194"/>
      <c r="M1033" s="193"/>
      <c r="N1033" s="194"/>
    </row>
    <row r="1034" spans="1:15" ht="16.5" customHeight="1" x14ac:dyDescent="0.25">
      <c r="A1034" s="192" t="s">
        <v>57</v>
      </c>
      <c r="B1034" s="175">
        <f t="shared" ref="B1034" si="327">MIN(B1031+3,B1033)</f>
        <v>111</v>
      </c>
      <c r="G1034" s="193"/>
      <c r="H1034" s="194"/>
      <c r="I1034" s="193"/>
      <c r="J1034" s="194"/>
      <c r="K1034" s="193"/>
      <c r="L1034" s="194"/>
      <c r="M1034" s="193"/>
      <c r="N1034" s="194"/>
    </row>
    <row r="1035" spans="1:15" ht="16.5" customHeight="1" x14ac:dyDescent="0.25">
      <c r="A1035" s="192" t="s">
        <v>58</v>
      </c>
      <c r="G1035" s="193"/>
      <c r="H1035" s="194"/>
      <c r="I1035" s="193"/>
      <c r="J1035" s="194"/>
      <c r="K1035" s="193"/>
      <c r="L1035" s="194"/>
      <c r="M1035" s="193"/>
      <c r="N1035" s="194"/>
    </row>
    <row r="1036" spans="1:15" ht="16.5" customHeight="1" x14ac:dyDescent="0.25">
      <c r="G1036" s="193"/>
      <c r="H1036" s="194"/>
      <c r="I1036" s="193"/>
      <c r="J1036" s="194"/>
      <c r="K1036" s="193"/>
      <c r="L1036" s="194"/>
      <c r="M1036" s="193"/>
      <c r="N1036" s="194"/>
    </row>
    <row r="1037" spans="1:15" ht="16.5" customHeight="1" x14ac:dyDescent="0.25">
      <c r="G1037" s="193"/>
      <c r="H1037" s="194"/>
      <c r="I1037" s="193"/>
      <c r="J1037" s="194"/>
      <c r="K1037" s="193"/>
      <c r="L1037" s="194"/>
      <c r="M1037" s="193"/>
      <c r="N1037" s="194"/>
    </row>
    <row r="1038" spans="1:15" ht="16.5" customHeight="1" x14ac:dyDescent="0.25">
      <c r="G1038" s="193"/>
      <c r="H1038" s="194"/>
      <c r="I1038" s="193"/>
      <c r="J1038" s="194"/>
      <c r="K1038" s="193"/>
      <c r="L1038" s="194"/>
      <c r="M1038" s="193"/>
      <c r="N1038" s="194"/>
    </row>
    <row r="1039" spans="1:15" ht="16.5" customHeight="1" x14ac:dyDescent="0.25">
      <c r="G1039" s="193"/>
      <c r="H1039" s="194"/>
      <c r="I1039" s="193"/>
      <c r="J1039" s="194"/>
      <c r="K1039" s="193"/>
      <c r="L1039" s="194"/>
      <c r="M1039" s="193"/>
      <c r="N1039" s="194"/>
    </row>
    <row r="1040" spans="1:15" ht="16.5" customHeight="1" x14ac:dyDescent="0.25">
      <c r="G1040" s="193"/>
      <c r="H1040" s="194"/>
      <c r="I1040" s="193"/>
      <c r="J1040" s="194"/>
      <c r="K1040" s="193"/>
      <c r="L1040" s="194"/>
      <c r="M1040" s="193"/>
      <c r="N1040" s="194"/>
    </row>
    <row r="1041" spans="2:15" ht="16.5" customHeight="1" x14ac:dyDescent="0.25">
      <c r="G1041" s="193"/>
      <c r="H1041" s="194"/>
      <c r="I1041" s="193"/>
      <c r="J1041" s="194"/>
      <c r="K1041" s="193"/>
      <c r="L1041" s="194"/>
      <c r="M1041" s="193"/>
      <c r="N1041" s="194"/>
    </row>
    <row r="1042" spans="2:15" ht="16.5" customHeight="1" x14ac:dyDescent="0.25">
      <c r="G1042" s="193"/>
      <c r="H1042" s="194"/>
      <c r="I1042" s="193"/>
      <c r="J1042" s="194"/>
      <c r="K1042" s="193"/>
      <c r="L1042" s="194"/>
      <c r="M1042" s="193"/>
      <c r="N1042" s="194"/>
    </row>
    <row r="1043" spans="2:15" ht="16.5" customHeight="1" x14ac:dyDescent="0.25">
      <c r="G1043" s="193"/>
      <c r="H1043" s="194"/>
      <c r="I1043" s="193"/>
      <c r="J1043" s="194"/>
      <c r="K1043" s="193"/>
      <c r="L1043" s="194"/>
      <c r="M1043" s="193"/>
      <c r="N1043" s="194"/>
    </row>
    <row r="1044" spans="2:15" ht="16.5" customHeight="1" x14ac:dyDescent="0.25">
      <c r="G1044" s="193"/>
      <c r="H1044" s="194"/>
      <c r="I1044" s="193"/>
      <c r="J1044" s="194"/>
      <c r="K1044" s="193"/>
      <c r="L1044" s="194"/>
      <c r="M1044" s="193"/>
      <c r="N1044" s="194"/>
    </row>
    <row r="1045" spans="2:15" ht="16.5" customHeight="1" x14ac:dyDescent="0.25">
      <c r="G1045" s="193"/>
      <c r="H1045" s="194"/>
      <c r="I1045" s="193"/>
      <c r="J1045" s="194"/>
      <c r="K1045" s="193"/>
      <c r="L1045" s="194"/>
      <c r="M1045" s="193"/>
      <c r="N1045" s="194"/>
    </row>
    <row r="1046" spans="2:15" ht="16.5" customHeight="1" x14ac:dyDescent="0.25">
      <c r="G1046" s="193"/>
      <c r="H1046" s="194"/>
      <c r="I1046" s="193"/>
      <c r="J1046" s="194"/>
      <c r="K1046" s="193"/>
      <c r="L1046" s="194"/>
      <c r="M1046" s="193"/>
      <c r="N1046" s="194"/>
    </row>
    <row r="1047" spans="2:15" ht="16.5" customHeight="1" x14ac:dyDescent="0.25">
      <c r="G1047" s="193"/>
      <c r="H1047" s="194"/>
      <c r="I1047" s="193"/>
      <c r="J1047" s="194"/>
      <c r="K1047" s="193"/>
      <c r="L1047" s="194"/>
      <c r="M1047" s="193"/>
      <c r="N1047" s="194"/>
    </row>
    <row r="1048" spans="2:15" ht="16.5" customHeight="1" x14ac:dyDescent="0.25">
      <c r="G1048" s="193"/>
      <c r="H1048" s="194"/>
      <c r="I1048" s="193"/>
      <c r="J1048" s="194"/>
      <c r="K1048" s="193"/>
      <c r="L1048" s="194"/>
      <c r="M1048" s="193"/>
      <c r="N1048" s="194"/>
    </row>
    <row r="1049" spans="2:15" ht="16.5" customHeight="1" x14ac:dyDescent="0.25">
      <c r="G1049" s="193"/>
      <c r="H1049" s="194"/>
      <c r="I1049" s="193"/>
      <c r="J1049" s="194"/>
      <c r="K1049" s="193"/>
      <c r="L1049" s="194"/>
      <c r="M1049" s="193"/>
      <c r="N1049" s="194"/>
    </row>
    <row r="1050" spans="2:15" ht="16.5" customHeight="1" thickBot="1" x14ac:dyDescent="0.3">
      <c r="G1050" s="195"/>
      <c r="H1050" s="196"/>
      <c r="I1050" s="195"/>
      <c r="J1050" s="196"/>
      <c r="K1050" s="195"/>
      <c r="L1050" s="196"/>
      <c r="M1050" s="195"/>
      <c r="N1050" s="196"/>
    </row>
    <row r="1051" spans="2:15" s="185" customFormat="1" ht="27.4" customHeight="1" x14ac:dyDescent="0.25">
      <c r="B1051" s="197"/>
      <c r="C1051" s="197"/>
      <c r="D1051" s="197"/>
      <c r="E1051" s="197"/>
      <c r="F1051" s="272"/>
      <c r="G1051" s="186" t="str">
        <f t="shared" ref="G1051" si="328">H1031</f>
        <v/>
      </c>
      <c r="H1051" s="187" t="str">
        <f t="shared" ref="H1051" si="329">G1031</f>
        <v/>
      </c>
      <c r="I1051" s="186" t="str">
        <f t="shared" ref="I1051" si="330">J1031</f>
        <v/>
      </c>
      <c r="J1051" s="187" t="str">
        <f t="shared" ref="J1051" si="331">I1031</f>
        <v/>
      </c>
      <c r="K1051" s="186" t="str">
        <f t="shared" ref="K1051" si="332">L1031</f>
        <v/>
      </c>
      <c r="L1051" s="187" t="str">
        <f t="shared" ref="L1051" si="333">K1031</f>
        <v/>
      </c>
      <c r="M1051" s="186" t="str">
        <f t="shared" ref="M1051" si="334">N1031</f>
        <v/>
      </c>
      <c r="N1051" s="187" t="str">
        <f t="shared" ref="N1051" si="335">M1031</f>
        <v/>
      </c>
      <c r="O1051" s="272"/>
    </row>
    <row r="1052" spans="2:15" ht="64.5" customHeight="1" x14ac:dyDescent="0.25">
      <c r="G1052" s="191"/>
      <c r="H1052" s="190"/>
      <c r="I1052" s="191"/>
      <c r="J1052" s="190"/>
      <c r="K1052" s="191"/>
      <c r="L1052" s="190"/>
      <c r="M1052" s="191"/>
      <c r="N1052" s="190"/>
    </row>
    <row r="1053" spans="2:15" ht="16.5" customHeight="1" x14ac:dyDescent="0.25">
      <c r="G1053" s="193"/>
      <c r="H1053" s="194"/>
      <c r="I1053" s="193"/>
      <c r="J1053" s="194"/>
      <c r="K1053" s="193"/>
      <c r="L1053" s="194"/>
      <c r="M1053" s="193"/>
      <c r="N1053" s="194"/>
    </row>
    <row r="1054" spans="2:15" ht="16.5" customHeight="1" x14ac:dyDescent="0.25">
      <c r="G1054" s="193"/>
      <c r="H1054" s="194"/>
      <c r="I1054" s="193"/>
      <c r="J1054" s="194"/>
      <c r="K1054" s="193"/>
      <c r="L1054" s="194"/>
      <c r="M1054" s="193"/>
      <c r="N1054" s="194"/>
    </row>
    <row r="1055" spans="2:15" ht="16.5" customHeight="1" x14ac:dyDescent="0.25">
      <c r="G1055" s="193"/>
      <c r="H1055" s="194"/>
      <c r="I1055" s="193"/>
      <c r="J1055" s="194"/>
      <c r="K1055" s="193"/>
      <c r="L1055" s="194"/>
      <c r="M1055" s="193"/>
      <c r="N1055" s="194"/>
    </row>
    <row r="1056" spans="2:15" ht="16.5" customHeight="1" x14ac:dyDescent="0.25">
      <c r="G1056" s="193"/>
      <c r="H1056" s="194"/>
      <c r="I1056" s="193"/>
      <c r="J1056" s="194"/>
      <c r="K1056" s="193"/>
      <c r="L1056" s="194"/>
      <c r="M1056" s="193"/>
      <c r="N1056" s="194"/>
    </row>
    <row r="1057" spans="1:15" ht="16.5" customHeight="1" x14ac:dyDescent="0.25">
      <c r="G1057" s="193"/>
      <c r="H1057" s="194"/>
      <c r="I1057" s="193"/>
      <c r="J1057" s="194"/>
      <c r="K1057" s="193"/>
      <c r="L1057" s="194"/>
      <c r="M1057" s="193"/>
      <c r="N1057" s="194"/>
    </row>
    <row r="1058" spans="1:15" ht="16.5" customHeight="1" x14ac:dyDescent="0.25">
      <c r="G1058" s="193"/>
      <c r="H1058" s="194"/>
      <c r="I1058" s="193"/>
      <c r="J1058" s="194"/>
      <c r="K1058" s="193"/>
      <c r="L1058" s="194"/>
      <c r="M1058" s="193"/>
      <c r="N1058" s="194"/>
    </row>
    <row r="1059" spans="1:15" ht="16.5" customHeight="1" x14ac:dyDescent="0.25">
      <c r="G1059" s="193"/>
      <c r="H1059" s="194"/>
      <c r="I1059" s="193"/>
      <c r="J1059" s="194"/>
      <c r="K1059" s="193"/>
      <c r="L1059" s="194"/>
      <c r="M1059" s="193"/>
      <c r="N1059" s="194"/>
    </row>
    <row r="1060" spans="1:15" ht="16.5" customHeight="1" x14ac:dyDescent="0.25">
      <c r="G1060" s="193"/>
      <c r="H1060" s="194"/>
      <c r="I1060" s="193"/>
      <c r="J1060" s="194"/>
      <c r="K1060" s="193"/>
      <c r="L1060" s="194"/>
      <c r="M1060" s="193"/>
      <c r="N1060" s="194"/>
    </row>
    <row r="1061" spans="1:15" ht="16.5" customHeight="1" x14ac:dyDescent="0.25">
      <c r="G1061" s="193"/>
      <c r="H1061" s="194"/>
      <c r="I1061" s="193"/>
      <c r="J1061" s="194"/>
      <c r="K1061" s="193"/>
      <c r="L1061" s="194"/>
      <c r="M1061" s="193"/>
      <c r="N1061" s="194"/>
    </row>
    <row r="1062" spans="1:15" ht="16.5" customHeight="1" x14ac:dyDescent="0.25">
      <c r="G1062" s="193"/>
      <c r="H1062" s="194"/>
      <c r="I1062" s="193"/>
      <c r="J1062" s="194"/>
      <c r="K1062" s="193"/>
      <c r="L1062" s="194"/>
      <c r="M1062" s="193"/>
      <c r="N1062" s="194"/>
    </row>
    <row r="1063" spans="1:15" ht="16.5" customHeight="1" x14ac:dyDescent="0.25">
      <c r="G1063" s="193"/>
      <c r="H1063" s="194"/>
      <c r="I1063" s="193"/>
      <c r="J1063" s="194"/>
      <c r="K1063" s="193"/>
      <c r="L1063" s="194"/>
      <c r="M1063" s="193"/>
      <c r="N1063" s="194"/>
    </row>
    <row r="1064" spans="1:15" ht="16.5" customHeight="1" x14ac:dyDescent="0.25">
      <c r="G1064" s="193"/>
      <c r="H1064" s="194"/>
      <c r="I1064" s="193"/>
      <c r="J1064" s="194"/>
      <c r="K1064" s="193"/>
      <c r="L1064" s="194"/>
      <c r="M1064" s="193"/>
      <c r="N1064" s="194"/>
    </row>
    <row r="1065" spans="1:15" ht="16.5" customHeight="1" x14ac:dyDescent="0.25">
      <c r="G1065" s="193"/>
      <c r="H1065" s="194"/>
      <c r="I1065" s="193"/>
      <c r="J1065" s="194"/>
      <c r="K1065" s="193"/>
      <c r="L1065" s="194"/>
      <c r="M1065" s="193"/>
      <c r="N1065" s="194"/>
    </row>
    <row r="1066" spans="1:15" ht="16.5" customHeight="1" x14ac:dyDescent="0.25">
      <c r="G1066" s="193"/>
      <c r="H1066" s="194"/>
      <c r="I1066" s="193"/>
      <c r="J1066" s="194"/>
      <c r="K1066" s="193"/>
      <c r="L1066" s="194"/>
      <c r="M1066" s="193"/>
      <c r="N1066" s="194"/>
    </row>
    <row r="1067" spans="1:15" ht="16.5" customHeight="1" x14ac:dyDescent="0.25">
      <c r="G1067" s="193"/>
      <c r="H1067" s="194"/>
      <c r="I1067" s="193"/>
      <c r="J1067" s="194"/>
      <c r="K1067" s="193"/>
      <c r="L1067" s="194"/>
      <c r="M1067" s="193"/>
      <c r="N1067" s="194"/>
    </row>
    <row r="1068" spans="1:15" ht="16.5" customHeight="1" x14ac:dyDescent="0.25">
      <c r="G1068" s="193"/>
      <c r="H1068" s="194"/>
      <c r="I1068" s="193"/>
      <c r="J1068" s="194"/>
      <c r="K1068" s="193"/>
      <c r="L1068" s="194"/>
      <c r="M1068" s="193"/>
      <c r="N1068" s="194"/>
    </row>
    <row r="1069" spans="1:15" ht="16.5" customHeight="1" x14ac:dyDescent="0.25">
      <c r="G1069" s="193"/>
      <c r="H1069" s="194"/>
      <c r="I1069" s="193"/>
      <c r="J1069" s="194"/>
      <c r="K1069" s="193"/>
      <c r="L1069" s="194"/>
      <c r="M1069" s="193"/>
      <c r="N1069" s="194"/>
    </row>
    <row r="1070" spans="1:15" ht="16.5" customHeight="1" thickBot="1" x14ac:dyDescent="0.3">
      <c r="A1070" s="177"/>
      <c r="B1070" s="178"/>
      <c r="C1070" s="178"/>
      <c r="D1070" s="178"/>
      <c r="E1070" s="178"/>
      <c r="G1070" s="195"/>
      <c r="H1070" s="196"/>
      <c r="I1070" s="195"/>
      <c r="J1070" s="196"/>
      <c r="K1070" s="195"/>
      <c r="L1070" s="196"/>
      <c r="M1070" s="195"/>
      <c r="N1070" s="196"/>
    </row>
    <row r="1071" spans="1:15" s="179" customFormat="1" ht="36" customHeight="1" thickBot="1" x14ac:dyDescent="0.3">
      <c r="C1071" s="180"/>
      <c r="D1071" s="180"/>
      <c r="E1071" s="180"/>
      <c r="F1071" s="271"/>
      <c r="G1071" s="181" t="str">
        <f t="shared" ref="G1071" si="336">IF(ISNUMBER(H1071),"Feld:","")</f>
        <v/>
      </c>
      <c r="H1071" s="179" t="str">
        <f>INDEX('Vorrunden-Einzelergebnisse'!C:C,B1072)</f>
        <v/>
      </c>
      <c r="O1071" s="271"/>
    </row>
    <row r="1072" spans="1:15" s="185" customFormat="1" ht="27.4" customHeight="1" x14ac:dyDescent="0.25">
      <c r="A1072" s="182" t="s">
        <v>55</v>
      </c>
      <c r="B1072" s="183">
        <f t="shared" ref="B1072" si="337">B1034+1</f>
        <v>112</v>
      </c>
      <c r="C1072" s="184">
        <f t="shared" ref="C1072" si="338">IF(B1072+1&lt;=B1075,B1072+1,"")</f>
        <v>113</v>
      </c>
      <c r="D1072" s="184">
        <f t="shared" ref="D1072" si="339">IF(C1072+1&lt;=B1075,C1072+1,"")</f>
        <v>114</v>
      </c>
      <c r="E1072" s="184">
        <f t="shared" ref="E1072" si="340">IF(D1072+1&lt;=B1075,D1072+1,"")</f>
        <v>115</v>
      </c>
      <c r="F1072" s="272"/>
      <c r="G1072" s="186" t="str">
        <f>IFERROR(INDEX('Vorrunden-Einzelergebnisse'!$H:$H,B1072),"")</f>
        <v/>
      </c>
      <c r="H1072" s="187" t="str">
        <f>IFERROR(INDEX('Vorrunden-Einzelergebnisse'!$I:$I,B1072),"")</f>
        <v/>
      </c>
      <c r="I1072" s="186" t="str">
        <f>IFERROR(INDEX('Vorrunden-Einzelergebnisse'!$H:$H,C1072),"")</f>
        <v/>
      </c>
      <c r="J1072" s="187" t="str">
        <f>IFERROR(INDEX('Vorrunden-Einzelergebnisse'!$I:$I,C1072),"")</f>
        <v/>
      </c>
      <c r="K1072" s="186" t="str">
        <f>IFERROR(INDEX('Vorrunden-Einzelergebnisse'!$H:$H,D1072),"")</f>
        <v/>
      </c>
      <c r="L1072" s="187" t="str">
        <f>IFERROR(INDEX('Vorrunden-Einzelergebnisse'!$I:$I,D1072),"")</f>
        <v/>
      </c>
      <c r="M1072" s="186" t="str">
        <f>IFERROR(INDEX('Vorrunden-Einzelergebnisse'!$H:$H,E1072),"")</f>
        <v/>
      </c>
      <c r="N1072" s="187" t="str">
        <f>IFERROR(INDEX('Vorrunden-Einzelergebnisse'!$I:$I,E1072),"")</f>
        <v/>
      </c>
      <c r="O1072" s="272"/>
    </row>
    <row r="1073" spans="1:14" ht="64.5" customHeight="1" x14ac:dyDescent="0.25">
      <c r="A1073" s="188"/>
      <c r="G1073" s="189"/>
      <c r="H1073" s="190"/>
      <c r="I1073" s="191"/>
      <c r="J1073" s="190"/>
      <c r="K1073" s="191"/>
      <c r="L1073" s="190"/>
      <c r="M1073" s="191"/>
      <c r="N1073" s="190"/>
    </row>
    <row r="1074" spans="1:14" ht="16.5" customHeight="1" x14ac:dyDescent="0.25">
      <c r="A1074" s="192" t="s">
        <v>56</v>
      </c>
      <c r="B1074" s="175">
        <f>MATCH(H1071,'Vorrunden-Einzelergebnisse'!C:C,1)</f>
        <v>128</v>
      </c>
      <c r="G1074" s="193"/>
      <c r="H1074" s="194"/>
      <c r="I1074" s="193"/>
      <c r="J1074" s="194"/>
      <c r="K1074" s="193"/>
      <c r="L1074" s="194"/>
      <c r="M1074" s="193"/>
      <c r="N1074" s="194"/>
    </row>
    <row r="1075" spans="1:14" ht="16.5" customHeight="1" x14ac:dyDescent="0.25">
      <c r="A1075" s="192" t="s">
        <v>57</v>
      </c>
      <c r="B1075" s="175">
        <f t="shared" ref="B1075" si="341">MIN(B1072+3,B1074)</f>
        <v>115</v>
      </c>
      <c r="G1075" s="193"/>
      <c r="H1075" s="194"/>
      <c r="I1075" s="193"/>
      <c r="J1075" s="194"/>
      <c r="K1075" s="193"/>
      <c r="L1075" s="194"/>
      <c r="M1075" s="193"/>
      <c r="N1075" s="194"/>
    </row>
    <row r="1076" spans="1:14" ht="16.5" customHeight="1" x14ac:dyDescent="0.25">
      <c r="A1076" s="192" t="s">
        <v>58</v>
      </c>
      <c r="G1076" s="193"/>
      <c r="H1076" s="194"/>
      <c r="I1076" s="193"/>
      <c r="J1076" s="194"/>
      <c r="K1076" s="193"/>
      <c r="L1076" s="194"/>
      <c r="M1076" s="193"/>
      <c r="N1076" s="194"/>
    </row>
    <row r="1077" spans="1:14" ht="16.5" customHeight="1" x14ac:dyDescent="0.25">
      <c r="G1077" s="193"/>
      <c r="H1077" s="194"/>
      <c r="I1077" s="193"/>
      <c r="J1077" s="194"/>
      <c r="K1077" s="193"/>
      <c r="L1077" s="194"/>
      <c r="M1077" s="193"/>
      <c r="N1077" s="194"/>
    </row>
    <row r="1078" spans="1:14" ht="16.5" customHeight="1" x14ac:dyDescent="0.25">
      <c r="G1078" s="193"/>
      <c r="H1078" s="194"/>
      <c r="I1078" s="193"/>
      <c r="J1078" s="194"/>
      <c r="K1078" s="193"/>
      <c r="L1078" s="194"/>
      <c r="M1078" s="193"/>
      <c r="N1078" s="194"/>
    </row>
    <row r="1079" spans="1:14" ht="16.5" customHeight="1" x14ac:dyDescent="0.25">
      <c r="G1079" s="193"/>
      <c r="H1079" s="194"/>
      <c r="I1079" s="193"/>
      <c r="J1079" s="194"/>
      <c r="K1079" s="193"/>
      <c r="L1079" s="194"/>
      <c r="M1079" s="193"/>
      <c r="N1079" s="194"/>
    </row>
    <row r="1080" spans="1:14" ht="16.5" customHeight="1" x14ac:dyDescent="0.25">
      <c r="G1080" s="193"/>
      <c r="H1080" s="194"/>
      <c r="I1080" s="193"/>
      <c r="J1080" s="194"/>
      <c r="K1080" s="193"/>
      <c r="L1080" s="194"/>
      <c r="M1080" s="193"/>
      <c r="N1080" s="194"/>
    </row>
    <row r="1081" spans="1:14" ht="16.5" customHeight="1" x14ac:dyDescent="0.25">
      <c r="G1081" s="193"/>
      <c r="H1081" s="194"/>
      <c r="I1081" s="193"/>
      <c r="J1081" s="194"/>
      <c r="K1081" s="193"/>
      <c r="L1081" s="194"/>
      <c r="M1081" s="193"/>
      <c r="N1081" s="194"/>
    </row>
    <row r="1082" spans="1:14" ht="16.5" customHeight="1" x14ac:dyDescent="0.25">
      <c r="G1082" s="193"/>
      <c r="H1082" s="194"/>
      <c r="I1082" s="193"/>
      <c r="J1082" s="194"/>
      <c r="K1082" s="193"/>
      <c r="L1082" s="194"/>
      <c r="M1082" s="193"/>
      <c r="N1082" s="194"/>
    </row>
    <row r="1083" spans="1:14" ht="16.5" customHeight="1" x14ac:dyDescent="0.25">
      <c r="G1083" s="193"/>
      <c r="H1083" s="194"/>
      <c r="I1083" s="193"/>
      <c r="J1083" s="194"/>
      <c r="K1083" s="193"/>
      <c r="L1083" s="194"/>
      <c r="M1083" s="193"/>
      <c r="N1083" s="194"/>
    </row>
    <row r="1084" spans="1:14" ht="16.5" customHeight="1" x14ac:dyDescent="0.25">
      <c r="G1084" s="193"/>
      <c r="H1084" s="194"/>
      <c r="I1084" s="193"/>
      <c r="J1084" s="194"/>
      <c r="K1084" s="193"/>
      <c r="L1084" s="194"/>
      <c r="M1084" s="193"/>
      <c r="N1084" s="194"/>
    </row>
    <row r="1085" spans="1:14" ht="16.5" customHeight="1" x14ac:dyDescent="0.25">
      <c r="G1085" s="193"/>
      <c r="H1085" s="194"/>
      <c r="I1085" s="193"/>
      <c r="J1085" s="194"/>
      <c r="K1085" s="193"/>
      <c r="L1085" s="194"/>
      <c r="M1085" s="193"/>
      <c r="N1085" s="194"/>
    </row>
    <row r="1086" spans="1:14" ht="16.5" customHeight="1" x14ac:dyDescent="0.25">
      <c r="G1086" s="193"/>
      <c r="H1086" s="194"/>
      <c r="I1086" s="193"/>
      <c r="J1086" s="194"/>
      <c r="K1086" s="193"/>
      <c r="L1086" s="194"/>
      <c r="M1086" s="193"/>
      <c r="N1086" s="194"/>
    </row>
    <row r="1087" spans="1:14" ht="16.5" customHeight="1" x14ac:dyDescent="0.25">
      <c r="G1087" s="193"/>
      <c r="H1087" s="194"/>
      <c r="I1087" s="193"/>
      <c r="J1087" s="194"/>
      <c r="K1087" s="193"/>
      <c r="L1087" s="194"/>
      <c r="M1087" s="193"/>
      <c r="N1087" s="194"/>
    </row>
    <row r="1088" spans="1:14" ht="16.5" customHeight="1" x14ac:dyDescent="0.25">
      <c r="G1088" s="193"/>
      <c r="H1088" s="194"/>
      <c r="I1088" s="193"/>
      <c r="J1088" s="194"/>
      <c r="K1088" s="193"/>
      <c r="L1088" s="194"/>
      <c r="M1088" s="193"/>
      <c r="N1088" s="194"/>
    </row>
    <row r="1089" spans="2:15" ht="16.5" customHeight="1" x14ac:dyDescent="0.25">
      <c r="G1089" s="193"/>
      <c r="H1089" s="194"/>
      <c r="I1089" s="193"/>
      <c r="J1089" s="194"/>
      <c r="K1089" s="193"/>
      <c r="L1089" s="194"/>
      <c r="M1089" s="193"/>
      <c r="N1089" s="194"/>
    </row>
    <row r="1090" spans="2:15" ht="16.5" customHeight="1" x14ac:dyDescent="0.25">
      <c r="G1090" s="193"/>
      <c r="H1090" s="194"/>
      <c r="I1090" s="193"/>
      <c r="J1090" s="194"/>
      <c r="K1090" s="193"/>
      <c r="L1090" s="194"/>
      <c r="M1090" s="193"/>
      <c r="N1090" s="194"/>
    </row>
    <row r="1091" spans="2:15" ht="16.5" customHeight="1" thickBot="1" x14ac:dyDescent="0.3">
      <c r="G1091" s="195"/>
      <c r="H1091" s="196"/>
      <c r="I1091" s="195"/>
      <c r="J1091" s="196"/>
      <c r="K1091" s="195"/>
      <c r="L1091" s="196"/>
      <c r="M1091" s="195"/>
      <c r="N1091" s="196"/>
    </row>
    <row r="1092" spans="2:15" s="185" customFormat="1" ht="27.4" customHeight="1" x14ac:dyDescent="0.25">
      <c r="B1092" s="197"/>
      <c r="C1092" s="197"/>
      <c r="D1092" s="197"/>
      <c r="E1092" s="197"/>
      <c r="F1092" s="272"/>
      <c r="G1092" s="186" t="str">
        <f t="shared" ref="G1092" si="342">H1072</f>
        <v/>
      </c>
      <c r="H1092" s="187" t="str">
        <f t="shared" ref="H1092" si="343">G1072</f>
        <v/>
      </c>
      <c r="I1092" s="186" t="str">
        <f t="shared" ref="I1092" si="344">J1072</f>
        <v/>
      </c>
      <c r="J1092" s="187" t="str">
        <f t="shared" ref="J1092" si="345">I1072</f>
        <v/>
      </c>
      <c r="K1092" s="186" t="str">
        <f t="shared" ref="K1092" si="346">L1072</f>
        <v/>
      </c>
      <c r="L1092" s="187" t="str">
        <f t="shared" ref="L1092" si="347">K1072</f>
        <v/>
      </c>
      <c r="M1092" s="186" t="str">
        <f t="shared" ref="M1092" si="348">N1072</f>
        <v/>
      </c>
      <c r="N1092" s="187" t="str">
        <f t="shared" ref="N1092" si="349">M1072</f>
        <v/>
      </c>
      <c r="O1092" s="272"/>
    </row>
    <row r="1093" spans="2:15" ht="64.5" customHeight="1" x14ac:dyDescent="0.25">
      <c r="G1093" s="191"/>
      <c r="H1093" s="190"/>
      <c r="I1093" s="191"/>
      <c r="J1093" s="190"/>
      <c r="K1093" s="191"/>
      <c r="L1093" s="190"/>
      <c r="M1093" s="191"/>
      <c r="N1093" s="190"/>
    </row>
    <row r="1094" spans="2:15" ht="16.5" customHeight="1" x14ac:dyDescent="0.25">
      <c r="G1094" s="193"/>
      <c r="H1094" s="194"/>
      <c r="I1094" s="193"/>
      <c r="J1094" s="194"/>
      <c r="K1094" s="193"/>
      <c r="L1094" s="194"/>
      <c r="M1094" s="193"/>
      <c r="N1094" s="194"/>
    </row>
    <row r="1095" spans="2:15" ht="16.5" customHeight="1" x14ac:dyDescent="0.25">
      <c r="G1095" s="193"/>
      <c r="H1095" s="194"/>
      <c r="I1095" s="193"/>
      <c r="J1095" s="194"/>
      <c r="K1095" s="193"/>
      <c r="L1095" s="194"/>
      <c r="M1095" s="193"/>
      <c r="N1095" s="194"/>
    </row>
    <row r="1096" spans="2:15" ht="16.5" customHeight="1" x14ac:dyDescent="0.25">
      <c r="G1096" s="193"/>
      <c r="H1096" s="194"/>
      <c r="I1096" s="193"/>
      <c r="J1096" s="194"/>
      <c r="K1096" s="193"/>
      <c r="L1096" s="194"/>
      <c r="M1096" s="193"/>
      <c r="N1096" s="194"/>
    </row>
    <row r="1097" spans="2:15" ht="16.5" customHeight="1" x14ac:dyDescent="0.25">
      <c r="G1097" s="193"/>
      <c r="H1097" s="194"/>
      <c r="I1097" s="193"/>
      <c r="J1097" s="194"/>
      <c r="K1097" s="193"/>
      <c r="L1097" s="194"/>
      <c r="M1097" s="193"/>
      <c r="N1097" s="194"/>
    </row>
    <row r="1098" spans="2:15" ht="16.5" customHeight="1" x14ac:dyDescent="0.25">
      <c r="G1098" s="193"/>
      <c r="H1098" s="194"/>
      <c r="I1098" s="193"/>
      <c r="J1098" s="194"/>
      <c r="K1098" s="193"/>
      <c r="L1098" s="194"/>
      <c r="M1098" s="193"/>
      <c r="N1098" s="194"/>
    </row>
    <row r="1099" spans="2:15" ht="16.5" customHeight="1" x14ac:dyDescent="0.25">
      <c r="G1099" s="193"/>
      <c r="H1099" s="194"/>
      <c r="I1099" s="193"/>
      <c r="J1099" s="194"/>
      <c r="K1099" s="193"/>
      <c r="L1099" s="194"/>
      <c r="M1099" s="193"/>
      <c r="N1099" s="194"/>
    </row>
    <row r="1100" spans="2:15" ht="16.5" customHeight="1" x14ac:dyDescent="0.25">
      <c r="G1100" s="193"/>
      <c r="H1100" s="194"/>
      <c r="I1100" s="193"/>
      <c r="J1100" s="194"/>
      <c r="K1100" s="193"/>
      <c r="L1100" s="194"/>
      <c r="M1100" s="193"/>
      <c r="N1100" s="194"/>
    </row>
    <row r="1101" spans="2:15" ht="16.5" customHeight="1" x14ac:dyDescent="0.25">
      <c r="G1101" s="193"/>
      <c r="H1101" s="194"/>
      <c r="I1101" s="193"/>
      <c r="J1101" s="194"/>
      <c r="K1101" s="193"/>
      <c r="L1101" s="194"/>
      <c r="M1101" s="193"/>
      <c r="N1101" s="194"/>
    </row>
    <row r="1102" spans="2:15" ht="16.5" customHeight="1" x14ac:dyDescent="0.25">
      <c r="G1102" s="193"/>
      <c r="H1102" s="194"/>
      <c r="I1102" s="193"/>
      <c r="J1102" s="194"/>
      <c r="K1102" s="193"/>
      <c r="L1102" s="194"/>
      <c r="M1102" s="193"/>
      <c r="N1102" s="194"/>
    </row>
    <row r="1103" spans="2:15" ht="16.5" customHeight="1" x14ac:dyDescent="0.25">
      <c r="G1103" s="193"/>
      <c r="H1103" s="194"/>
      <c r="I1103" s="193"/>
      <c r="J1103" s="194"/>
      <c r="K1103" s="193"/>
      <c r="L1103" s="194"/>
      <c r="M1103" s="193"/>
      <c r="N1103" s="194"/>
    </row>
    <row r="1104" spans="2:15" ht="16.5" customHeight="1" x14ac:dyDescent="0.25">
      <c r="G1104" s="193"/>
      <c r="H1104" s="194"/>
      <c r="I1104" s="193"/>
      <c r="J1104" s="194"/>
      <c r="K1104" s="193"/>
      <c r="L1104" s="194"/>
      <c r="M1104" s="193"/>
      <c r="N1104" s="194"/>
    </row>
    <row r="1105" spans="1:15" ht="16.5" customHeight="1" x14ac:dyDescent="0.25">
      <c r="G1105" s="193"/>
      <c r="H1105" s="194"/>
      <c r="I1105" s="193"/>
      <c r="J1105" s="194"/>
      <c r="K1105" s="193"/>
      <c r="L1105" s="194"/>
      <c r="M1105" s="193"/>
      <c r="N1105" s="194"/>
    </row>
    <row r="1106" spans="1:15" ht="16.5" customHeight="1" x14ac:dyDescent="0.25">
      <c r="G1106" s="193"/>
      <c r="H1106" s="194"/>
      <c r="I1106" s="193"/>
      <c r="J1106" s="194"/>
      <c r="K1106" s="193"/>
      <c r="L1106" s="194"/>
      <c r="M1106" s="193"/>
      <c r="N1106" s="194"/>
    </row>
    <row r="1107" spans="1:15" ht="16.5" customHeight="1" x14ac:dyDescent="0.25">
      <c r="G1107" s="193"/>
      <c r="H1107" s="194"/>
      <c r="I1107" s="193"/>
      <c r="J1107" s="194"/>
      <c r="K1107" s="193"/>
      <c r="L1107" s="194"/>
      <c r="M1107" s="193"/>
      <c r="N1107" s="194"/>
    </row>
    <row r="1108" spans="1:15" ht="16.5" customHeight="1" x14ac:dyDescent="0.25">
      <c r="G1108" s="193"/>
      <c r="H1108" s="194"/>
      <c r="I1108" s="193"/>
      <c r="J1108" s="194"/>
      <c r="K1108" s="193"/>
      <c r="L1108" s="194"/>
      <c r="M1108" s="193"/>
      <c r="N1108" s="194"/>
    </row>
    <row r="1109" spans="1:15" ht="16.5" customHeight="1" x14ac:dyDescent="0.25">
      <c r="G1109" s="193"/>
      <c r="H1109" s="194"/>
      <c r="I1109" s="193"/>
      <c r="J1109" s="194"/>
      <c r="K1109" s="193"/>
      <c r="L1109" s="194"/>
      <c r="M1109" s="193"/>
      <c r="N1109" s="194"/>
    </row>
    <row r="1110" spans="1:15" ht="16.5" customHeight="1" x14ac:dyDescent="0.25">
      <c r="G1110" s="193"/>
      <c r="H1110" s="194"/>
      <c r="I1110" s="193"/>
      <c r="J1110" s="194"/>
      <c r="K1110" s="193"/>
      <c r="L1110" s="194"/>
      <c r="M1110" s="193"/>
      <c r="N1110" s="194"/>
    </row>
    <row r="1111" spans="1:15" ht="16.5" customHeight="1" thickBot="1" x14ac:dyDescent="0.3">
      <c r="A1111" s="177"/>
      <c r="B1111" s="178"/>
      <c r="C1111" s="178"/>
      <c r="D1111" s="178"/>
      <c r="E1111" s="178"/>
      <c r="G1111" s="195"/>
      <c r="H1111" s="196"/>
      <c r="I1111" s="195"/>
      <c r="J1111" s="196"/>
      <c r="K1111" s="195"/>
      <c r="L1111" s="196"/>
      <c r="M1111" s="195"/>
      <c r="N1111" s="196"/>
    </row>
    <row r="1112" spans="1:15" s="179" customFormat="1" ht="36" customHeight="1" thickBot="1" x14ac:dyDescent="0.3">
      <c r="C1112" s="180"/>
      <c r="D1112" s="180"/>
      <c r="E1112" s="180"/>
      <c r="F1112" s="271"/>
      <c r="G1112" s="181" t="str">
        <f t="shared" ref="G1112" si="350">IF(ISNUMBER(H1112),"Feld:","")</f>
        <v/>
      </c>
      <c r="H1112" s="179" t="str">
        <f>INDEX('Vorrunden-Einzelergebnisse'!C:C,B1113)</f>
        <v/>
      </c>
      <c r="O1112" s="271"/>
    </row>
    <row r="1113" spans="1:15" s="185" customFormat="1" ht="27.4" customHeight="1" x14ac:dyDescent="0.25">
      <c r="A1113" s="182" t="s">
        <v>55</v>
      </c>
      <c r="B1113" s="183">
        <f t="shared" ref="B1113" si="351">B1075+1</f>
        <v>116</v>
      </c>
      <c r="C1113" s="184">
        <f t="shared" ref="C1113" si="352">IF(B1113+1&lt;=B1116,B1113+1,"")</f>
        <v>117</v>
      </c>
      <c r="D1113" s="184">
        <f t="shared" ref="D1113" si="353">IF(C1113+1&lt;=B1116,C1113+1,"")</f>
        <v>118</v>
      </c>
      <c r="E1113" s="184">
        <f t="shared" ref="E1113" si="354">IF(D1113+1&lt;=B1116,D1113+1,"")</f>
        <v>119</v>
      </c>
      <c r="F1113" s="272"/>
      <c r="G1113" s="186" t="str">
        <f>IFERROR(INDEX('Vorrunden-Einzelergebnisse'!$H:$H,B1113),"")</f>
        <v/>
      </c>
      <c r="H1113" s="187" t="str">
        <f>IFERROR(INDEX('Vorrunden-Einzelergebnisse'!$I:$I,B1113),"")</f>
        <v/>
      </c>
      <c r="I1113" s="186" t="str">
        <f>IFERROR(INDEX('Vorrunden-Einzelergebnisse'!$H:$H,C1113),"")</f>
        <v/>
      </c>
      <c r="J1113" s="187" t="str">
        <f>IFERROR(INDEX('Vorrunden-Einzelergebnisse'!$I:$I,C1113),"")</f>
        <v/>
      </c>
      <c r="K1113" s="186" t="str">
        <f>IFERROR(INDEX('Vorrunden-Einzelergebnisse'!$H:$H,D1113),"")</f>
        <v/>
      </c>
      <c r="L1113" s="187" t="str">
        <f>IFERROR(INDEX('Vorrunden-Einzelergebnisse'!$I:$I,D1113),"")</f>
        <v/>
      </c>
      <c r="M1113" s="186" t="str">
        <f>IFERROR(INDEX('Vorrunden-Einzelergebnisse'!$H:$H,E1113),"")</f>
        <v/>
      </c>
      <c r="N1113" s="187" t="str">
        <f>IFERROR(INDEX('Vorrunden-Einzelergebnisse'!$I:$I,E1113),"")</f>
        <v/>
      </c>
      <c r="O1113" s="272"/>
    </row>
    <row r="1114" spans="1:15" ht="64.5" customHeight="1" x14ac:dyDescent="0.25">
      <c r="A1114" s="188"/>
      <c r="G1114" s="189"/>
      <c r="H1114" s="190"/>
      <c r="I1114" s="191"/>
      <c r="J1114" s="190"/>
      <c r="K1114" s="191"/>
      <c r="L1114" s="190"/>
      <c r="M1114" s="191"/>
      <c r="N1114" s="190"/>
    </row>
    <row r="1115" spans="1:15" ht="16.5" customHeight="1" x14ac:dyDescent="0.25">
      <c r="A1115" s="192" t="s">
        <v>56</v>
      </c>
      <c r="B1115" s="175">
        <f>MATCH(H1112,'Vorrunden-Einzelergebnisse'!C:C,1)</f>
        <v>128</v>
      </c>
      <c r="G1115" s="193"/>
      <c r="H1115" s="194"/>
      <c r="I1115" s="193"/>
      <c r="J1115" s="194"/>
      <c r="K1115" s="193"/>
      <c r="L1115" s="194"/>
      <c r="M1115" s="193"/>
      <c r="N1115" s="194"/>
    </row>
    <row r="1116" spans="1:15" ht="16.5" customHeight="1" x14ac:dyDescent="0.25">
      <c r="A1116" s="192" t="s">
        <v>57</v>
      </c>
      <c r="B1116" s="175">
        <f t="shared" ref="B1116" si="355">MIN(B1113+3,B1115)</f>
        <v>119</v>
      </c>
      <c r="G1116" s="193"/>
      <c r="H1116" s="194"/>
      <c r="I1116" s="193"/>
      <c r="J1116" s="194"/>
      <c r="K1116" s="193"/>
      <c r="L1116" s="194"/>
      <c r="M1116" s="193"/>
      <c r="N1116" s="194"/>
    </row>
    <row r="1117" spans="1:15" ht="16.5" customHeight="1" x14ac:dyDescent="0.25">
      <c r="A1117" s="192" t="s">
        <v>58</v>
      </c>
      <c r="G1117" s="193"/>
      <c r="H1117" s="194"/>
      <c r="I1117" s="193"/>
      <c r="J1117" s="194"/>
      <c r="K1117" s="193"/>
      <c r="L1117" s="194"/>
      <c r="M1117" s="193"/>
      <c r="N1117" s="194"/>
    </row>
    <row r="1118" spans="1:15" ht="16.5" customHeight="1" x14ac:dyDescent="0.25">
      <c r="G1118" s="193"/>
      <c r="H1118" s="194"/>
      <c r="I1118" s="193"/>
      <c r="J1118" s="194"/>
      <c r="K1118" s="193"/>
      <c r="L1118" s="194"/>
      <c r="M1118" s="193"/>
      <c r="N1118" s="194"/>
    </row>
    <row r="1119" spans="1:15" ht="16.5" customHeight="1" x14ac:dyDescent="0.25">
      <c r="G1119" s="193"/>
      <c r="H1119" s="194"/>
      <c r="I1119" s="193"/>
      <c r="J1119" s="194"/>
      <c r="K1119" s="193"/>
      <c r="L1119" s="194"/>
      <c r="M1119" s="193"/>
      <c r="N1119" s="194"/>
    </row>
    <row r="1120" spans="1:15" ht="16.5" customHeight="1" x14ac:dyDescent="0.25">
      <c r="G1120" s="193"/>
      <c r="H1120" s="194"/>
      <c r="I1120" s="193"/>
      <c r="J1120" s="194"/>
      <c r="K1120" s="193"/>
      <c r="L1120" s="194"/>
      <c r="M1120" s="193"/>
      <c r="N1120" s="194"/>
    </row>
    <row r="1121" spans="2:15" ht="16.5" customHeight="1" x14ac:dyDescent="0.25">
      <c r="G1121" s="193"/>
      <c r="H1121" s="194"/>
      <c r="I1121" s="193"/>
      <c r="J1121" s="194"/>
      <c r="K1121" s="193"/>
      <c r="L1121" s="194"/>
      <c r="M1121" s="193"/>
      <c r="N1121" s="194"/>
    </row>
    <row r="1122" spans="2:15" ht="16.5" customHeight="1" x14ac:dyDescent="0.25">
      <c r="G1122" s="193"/>
      <c r="H1122" s="194"/>
      <c r="I1122" s="193"/>
      <c r="J1122" s="194"/>
      <c r="K1122" s="193"/>
      <c r="L1122" s="194"/>
      <c r="M1122" s="193"/>
      <c r="N1122" s="194"/>
    </row>
    <row r="1123" spans="2:15" ht="16.5" customHeight="1" x14ac:dyDescent="0.25">
      <c r="G1123" s="193"/>
      <c r="H1123" s="194"/>
      <c r="I1123" s="193"/>
      <c r="J1123" s="194"/>
      <c r="K1123" s="193"/>
      <c r="L1123" s="194"/>
      <c r="M1123" s="193"/>
      <c r="N1123" s="194"/>
    </row>
    <row r="1124" spans="2:15" ht="16.5" customHeight="1" x14ac:dyDescent="0.25">
      <c r="G1124" s="193"/>
      <c r="H1124" s="194"/>
      <c r="I1124" s="193"/>
      <c r="J1124" s="194"/>
      <c r="K1124" s="193"/>
      <c r="L1124" s="194"/>
      <c r="M1124" s="193"/>
      <c r="N1124" s="194"/>
    </row>
    <row r="1125" spans="2:15" ht="16.5" customHeight="1" x14ac:dyDescent="0.25">
      <c r="G1125" s="193"/>
      <c r="H1125" s="194"/>
      <c r="I1125" s="193"/>
      <c r="J1125" s="194"/>
      <c r="K1125" s="193"/>
      <c r="L1125" s="194"/>
      <c r="M1125" s="193"/>
      <c r="N1125" s="194"/>
    </row>
    <row r="1126" spans="2:15" ht="16.5" customHeight="1" x14ac:dyDescent="0.25">
      <c r="G1126" s="193"/>
      <c r="H1126" s="194"/>
      <c r="I1126" s="193"/>
      <c r="J1126" s="194"/>
      <c r="K1126" s="193"/>
      <c r="L1126" s="194"/>
      <c r="M1126" s="193"/>
      <c r="N1126" s="194"/>
    </row>
    <row r="1127" spans="2:15" ht="16.5" customHeight="1" x14ac:dyDescent="0.25">
      <c r="G1127" s="193"/>
      <c r="H1127" s="194"/>
      <c r="I1127" s="193"/>
      <c r="J1127" s="194"/>
      <c r="K1127" s="193"/>
      <c r="L1127" s="194"/>
      <c r="M1127" s="193"/>
      <c r="N1127" s="194"/>
    </row>
    <row r="1128" spans="2:15" ht="16.5" customHeight="1" x14ac:dyDescent="0.25">
      <c r="G1128" s="193"/>
      <c r="H1128" s="194"/>
      <c r="I1128" s="193"/>
      <c r="J1128" s="194"/>
      <c r="K1128" s="193"/>
      <c r="L1128" s="194"/>
      <c r="M1128" s="193"/>
      <c r="N1128" s="194"/>
    </row>
    <row r="1129" spans="2:15" ht="16.5" customHeight="1" x14ac:dyDescent="0.25">
      <c r="G1129" s="193"/>
      <c r="H1129" s="194"/>
      <c r="I1129" s="193"/>
      <c r="J1129" s="194"/>
      <c r="K1129" s="193"/>
      <c r="L1129" s="194"/>
      <c r="M1129" s="193"/>
      <c r="N1129" s="194"/>
    </row>
    <row r="1130" spans="2:15" ht="16.5" customHeight="1" x14ac:dyDescent="0.25">
      <c r="G1130" s="193"/>
      <c r="H1130" s="194"/>
      <c r="I1130" s="193"/>
      <c r="J1130" s="194"/>
      <c r="K1130" s="193"/>
      <c r="L1130" s="194"/>
      <c r="M1130" s="193"/>
      <c r="N1130" s="194"/>
    </row>
    <row r="1131" spans="2:15" ht="16.5" customHeight="1" x14ac:dyDescent="0.25">
      <c r="G1131" s="193"/>
      <c r="H1131" s="194"/>
      <c r="I1131" s="193"/>
      <c r="J1131" s="194"/>
      <c r="K1131" s="193"/>
      <c r="L1131" s="194"/>
      <c r="M1131" s="193"/>
      <c r="N1131" s="194"/>
    </row>
    <row r="1132" spans="2:15" ht="16.5" customHeight="1" thickBot="1" x14ac:dyDescent="0.3">
      <c r="G1132" s="195"/>
      <c r="H1132" s="196"/>
      <c r="I1132" s="195"/>
      <c r="J1132" s="196"/>
      <c r="K1132" s="195"/>
      <c r="L1132" s="196"/>
      <c r="M1132" s="195"/>
      <c r="N1132" s="196"/>
    </row>
    <row r="1133" spans="2:15" s="185" customFormat="1" ht="27.4" customHeight="1" x14ac:dyDescent="0.25">
      <c r="B1133" s="197"/>
      <c r="C1133" s="197"/>
      <c r="D1133" s="197"/>
      <c r="E1133" s="197"/>
      <c r="F1133" s="272"/>
      <c r="G1133" s="186" t="str">
        <f t="shared" ref="G1133" si="356">H1113</f>
        <v/>
      </c>
      <c r="H1133" s="187" t="str">
        <f t="shared" ref="H1133" si="357">G1113</f>
        <v/>
      </c>
      <c r="I1133" s="186" t="str">
        <f t="shared" ref="I1133" si="358">J1113</f>
        <v/>
      </c>
      <c r="J1133" s="187" t="str">
        <f t="shared" ref="J1133" si="359">I1113</f>
        <v/>
      </c>
      <c r="K1133" s="186" t="str">
        <f t="shared" ref="K1133" si="360">L1113</f>
        <v/>
      </c>
      <c r="L1133" s="187" t="str">
        <f t="shared" ref="L1133" si="361">K1113</f>
        <v/>
      </c>
      <c r="M1133" s="186" t="str">
        <f t="shared" ref="M1133" si="362">N1113</f>
        <v/>
      </c>
      <c r="N1133" s="187" t="str">
        <f t="shared" ref="N1133" si="363">M1113</f>
        <v/>
      </c>
      <c r="O1133" s="272"/>
    </row>
    <row r="1134" spans="2:15" ht="64.5" customHeight="1" x14ac:dyDescent="0.25">
      <c r="G1134" s="191"/>
      <c r="H1134" s="190"/>
      <c r="I1134" s="191"/>
      <c r="J1134" s="190"/>
      <c r="K1134" s="191"/>
      <c r="L1134" s="190"/>
      <c r="M1134" s="191"/>
      <c r="N1134" s="190"/>
    </row>
    <row r="1135" spans="2:15" ht="16.5" customHeight="1" x14ac:dyDescent="0.25">
      <c r="G1135" s="193"/>
      <c r="H1135" s="194"/>
      <c r="I1135" s="193"/>
      <c r="J1135" s="194"/>
      <c r="K1135" s="193"/>
      <c r="L1135" s="194"/>
      <c r="M1135" s="193"/>
      <c r="N1135" s="194"/>
    </row>
    <row r="1136" spans="2:15" ht="16.5" customHeight="1" x14ac:dyDescent="0.25">
      <c r="G1136" s="193"/>
      <c r="H1136" s="194"/>
      <c r="I1136" s="193"/>
      <c r="J1136" s="194"/>
      <c r="K1136" s="193"/>
      <c r="L1136" s="194"/>
      <c r="M1136" s="193"/>
      <c r="N1136" s="194"/>
    </row>
    <row r="1137" spans="1:14" ht="16.5" customHeight="1" x14ac:dyDescent="0.25">
      <c r="G1137" s="193"/>
      <c r="H1137" s="194"/>
      <c r="I1137" s="193"/>
      <c r="J1137" s="194"/>
      <c r="K1137" s="193"/>
      <c r="L1137" s="194"/>
      <c r="M1137" s="193"/>
      <c r="N1137" s="194"/>
    </row>
    <row r="1138" spans="1:14" ht="16.5" customHeight="1" x14ac:dyDescent="0.25">
      <c r="G1138" s="193"/>
      <c r="H1138" s="194"/>
      <c r="I1138" s="193"/>
      <c r="J1138" s="194"/>
      <c r="K1138" s="193"/>
      <c r="L1138" s="194"/>
      <c r="M1138" s="193"/>
      <c r="N1138" s="194"/>
    </row>
    <row r="1139" spans="1:14" ht="16.5" customHeight="1" x14ac:dyDescent="0.25">
      <c r="G1139" s="193"/>
      <c r="H1139" s="194"/>
      <c r="I1139" s="193"/>
      <c r="J1139" s="194"/>
      <c r="K1139" s="193"/>
      <c r="L1139" s="194"/>
      <c r="M1139" s="193"/>
      <c r="N1139" s="194"/>
    </row>
    <row r="1140" spans="1:14" ht="16.5" customHeight="1" x14ac:dyDescent="0.25">
      <c r="G1140" s="193"/>
      <c r="H1140" s="194"/>
      <c r="I1140" s="193"/>
      <c r="J1140" s="194"/>
      <c r="K1140" s="193"/>
      <c r="L1140" s="194"/>
      <c r="M1140" s="193"/>
      <c r="N1140" s="194"/>
    </row>
    <row r="1141" spans="1:14" ht="16.5" customHeight="1" x14ac:dyDescent="0.25">
      <c r="G1141" s="193"/>
      <c r="H1141" s="194"/>
      <c r="I1141" s="193"/>
      <c r="J1141" s="194"/>
      <c r="K1141" s="193"/>
      <c r="L1141" s="194"/>
      <c r="M1141" s="193"/>
      <c r="N1141" s="194"/>
    </row>
    <row r="1142" spans="1:14" ht="16.5" customHeight="1" x14ac:dyDescent="0.25">
      <c r="G1142" s="193"/>
      <c r="H1142" s="194"/>
      <c r="I1142" s="193"/>
      <c r="J1142" s="194"/>
      <c r="K1142" s="193"/>
      <c r="L1142" s="194"/>
      <c r="M1142" s="193"/>
      <c r="N1142" s="194"/>
    </row>
    <row r="1143" spans="1:14" ht="16.5" customHeight="1" x14ac:dyDescent="0.25">
      <c r="G1143" s="193"/>
      <c r="H1143" s="194"/>
      <c r="I1143" s="193"/>
      <c r="J1143" s="194"/>
      <c r="K1143" s="193"/>
      <c r="L1143" s="194"/>
      <c r="M1143" s="193"/>
      <c r="N1143" s="194"/>
    </row>
    <row r="1144" spans="1:14" ht="16.5" customHeight="1" x14ac:dyDescent="0.25">
      <c r="G1144" s="193"/>
      <c r="H1144" s="194"/>
      <c r="I1144" s="193"/>
      <c r="J1144" s="194"/>
      <c r="K1144" s="193"/>
      <c r="L1144" s="194"/>
      <c r="M1144" s="193"/>
      <c r="N1144" s="194"/>
    </row>
    <row r="1145" spans="1:14" ht="16.5" customHeight="1" x14ac:dyDescent="0.25">
      <c r="G1145" s="193"/>
      <c r="H1145" s="194"/>
      <c r="I1145" s="193"/>
      <c r="J1145" s="194"/>
      <c r="K1145" s="193"/>
      <c r="L1145" s="194"/>
      <c r="M1145" s="193"/>
      <c r="N1145" s="194"/>
    </row>
    <row r="1146" spans="1:14" ht="16.5" customHeight="1" x14ac:dyDescent="0.25">
      <c r="G1146" s="193"/>
      <c r="H1146" s="194"/>
      <c r="I1146" s="193"/>
      <c r="J1146" s="194"/>
      <c r="K1146" s="193"/>
      <c r="L1146" s="194"/>
      <c r="M1146" s="193"/>
      <c r="N1146" s="194"/>
    </row>
    <row r="1147" spans="1:14" ht="16.5" customHeight="1" x14ac:dyDescent="0.25">
      <c r="G1147" s="193"/>
      <c r="H1147" s="194"/>
      <c r="I1147" s="193"/>
      <c r="J1147" s="194"/>
      <c r="K1147" s="193"/>
      <c r="L1147" s="194"/>
      <c r="M1147" s="193"/>
      <c r="N1147" s="194"/>
    </row>
    <row r="1148" spans="1:14" ht="16.5" customHeight="1" x14ac:dyDescent="0.25">
      <c r="G1148" s="193"/>
      <c r="H1148" s="194"/>
      <c r="I1148" s="193"/>
      <c r="J1148" s="194"/>
      <c r="K1148" s="193"/>
      <c r="L1148" s="194"/>
      <c r="M1148" s="193"/>
      <c r="N1148" s="194"/>
    </row>
    <row r="1149" spans="1:14" ht="16.5" customHeight="1" x14ac:dyDescent="0.25">
      <c r="G1149" s="193"/>
      <c r="H1149" s="194"/>
      <c r="I1149" s="193"/>
      <c r="J1149" s="194"/>
      <c r="K1149" s="193"/>
      <c r="L1149" s="194"/>
      <c r="M1149" s="193"/>
      <c r="N1149" s="194"/>
    </row>
    <row r="1150" spans="1:14" ht="16.5" customHeight="1" x14ac:dyDescent="0.25">
      <c r="G1150" s="193"/>
      <c r="H1150" s="194"/>
      <c r="I1150" s="193"/>
      <c r="J1150" s="194"/>
      <c r="K1150" s="193"/>
      <c r="L1150" s="194"/>
      <c r="M1150" s="193"/>
      <c r="N1150" s="194"/>
    </row>
    <row r="1151" spans="1:14" ht="16.5" customHeight="1" x14ac:dyDescent="0.25">
      <c r="G1151" s="193"/>
      <c r="H1151" s="194"/>
      <c r="I1151" s="193"/>
      <c r="J1151" s="194"/>
      <c r="K1151" s="193"/>
      <c r="L1151" s="194"/>
      <c r="M1151" s="193"/>
      <c r="N1151" s="194"/>
    </row>
    <row r="1152" spans="1:14" ht="16.5" customHeight="1" thickBot="1" x14ac:dyDescent="0.3">
      <c r="A1152" s="177"/>
      <c r="B1152" s="178"/>
      <c r="C1152" s="178"/>
      <c r="D1152" s="178"/>
      <c r="E1152" s="178"/>
      <c r="G1152" s="195"/>
      <c r="H1152" s="196"/>
      <c r="I1152" s="195"/>
      <c r="J1152" s="196"/>
      <c r="K1152" s="195"/>
      <c r="L1152" s="196"/>
      <c r="M1152" s="195"/>
      <c r="N1152" s="196"/>
    </row>
    <row r="1153" spans="1:15" s="179" customFormat="1" ht="36" customHeight="1" thickBot="1" x14ac:dyDescent="0.3">
      <c r="C1153" s="180"/>
      <c r="D1153" s="180"/>
      <c r="E1153" s="180"/>
      <c r="F1153" s="271"/>
      <c r="G1153" s="181" t="str">
        <f t="shared" ref="G1153" si="364">IF(ISNUMBER(H1153),"Feld:","")</f>
        <v/>
      </c>
      <c r="H1153" s="179" t="str">
        <f>INDEX('Vorrunden-Einzelergebnisse'!C:C,B1154)</f>
        <v/>
      </c>
      <c r="O1153" s="271"/>
    </row>
    <row r="1154" spans="1:15" s="185" customFormat="1" ht="27.4" customHeight="1" x14ac:dyDescent="0.25">
      <c r="A1154" s="182" t="s">
        <v>55</v>
      </c>
      <c r="B1154" s="183">
        <f t="shared" ref="B1154" si="365">B1116+1</f>
        <v>120</v>
      </c>
      <c r="C1154" s="184">
        <f t="shared" ref="C1154" si="366">IF(B1154+1&lt;=B1157,B1154+1,"")</f>
        <v>121</v>
      </c>
      <c r="D1154" s="184">
        <f t="shared" ref="D1154" si="367">IF(C1154+1&lt;=B1157,C1154+1,"")</f>
        <v>122</v>
      </c>
      <c r="E1154" s="184">
        <f t="shared" ref="E1154" si="368">IF(D1154+1&lt;=B1157,D1154+1,"")</f>
        <v>123</v>
      </c>
      <c r="F1154" s="272"/>
      <c r="G1154" s="186" t="str">
        <f>IFERROR(INDEX('Vorrunden-Einzelergebnisse'!$H:$H,B1154),"")</f>
        <v/>
      </c>
      <c r="H1154" s="187" t="str">
        <f>IFERROR(INDEX('Vorrunden-Einzelergebnisse'!$I:$I,B1154),"")</f>
        <v/>
      </c>
      <c r="I1154" s="186" t="str">
        <f>IFERROR(INDEX('Vorrunden-Einzelergebnisse'!$H:$H,C1154),"")</f>
        <v/>
      </c>
      <c r="J1154" s="187" t="str">
        <f>IFERROR(INDEX('Vorrunden-Einzelergebnisse'!$I:$I,C1154),"")</f>
        <v/>
      </c>
      <c r="K1154" s="186" t="str">
        <f>IFERROR(INDEX('Vorrunden-Einzelergebnisse'!$H:$H,D1154),"")</f>
        <v/>
      </c>
      <c r="L1154" s="187" t="str">
        <f>IFERROR(INDEX('Vorrunden-Einzelergebnisse'!$I:$I,D1154),"")</f>
        <v/>
      </c>
      <c r="M1154" s="186" t="str">
        <f>IFERROR(INDEX('Vorrunden-Einzelergebnisse'!$H:$H,E1154),"")</f>
        <v/>
      </c>
      <c r="N1154" s="187" t="str">
        <f>IFERROR(INDEX('Vorrunden-Einzelergebnisse'!$I:$I,E1154),"")</f>
        <v/>
      </c>
      <c r="O1154" s="272"/>
    </row>
    <row r="1155" spans="1:15" ht="64.5" customHeight="1" x14ac:dyDescent="0.25">
      <c r="A1155" s="188"/>
      <c r="G1155" s="189"/>
      <c r="H1155" s="190"/>
      <c r="I1155" s="191"/>
      <c r="J1155" s="190"/>
      <c r="K1155" s="191"/>
      <c r="L1155" s="190"/>
      <c r="M1155" s="191"/>
      <c r="N1155" s="190"/>
    </row>
    <row r="1156" spans="1:15" ht="16.5" customHeight="1" x14ac:dyDescent="0.25">
      <c r="A1156" s="192" t="s">
        <v>56</v>
      </c>
      <c r="B1156" s="175">
        <f>MATCH(H1153,'Vorrunden-Einzelergebnisse'!C:C,1)</f>
        <v>128</v>
      </c>
      <c r="G1156" s="193"/>
      <c r="H1156" s="194"/>
      <c r="I1156" s="193"/>
      <c r="J1156" s="194"/>
      <c r="K1156" s="193"/>
      <c r="L1156" s="194"/>
      <c r="M1156" s="193"/>
      <c r="N1156" s="194"/>
    </row>
    <row r="1157" spans="1:15" ht="16.5" customHeight="1" x14ac:dyDescent="0.25">
      <c r="A1157" s="192" t="s">
        <v>57</v>
      </c>
      <c r="B1157" s="175">
        <f t="shared" ref="B1157" si="369">MIN(B1154+3,B1156)</f>
        <v>123</v>
      </c>
      <c r="G1157" s="193"/>
      <c r="H1157" s="194"/>
      <c r="I1157" s="193"/>
      <c r="J1157" s="194"/>
      <c r="K1157" s="193"/>
      <c r="L1157" s="194"/>
      <c r="M1157" s="193"/>
      <c r="N1157" s="194"/>
    </row>
    <row r="1158" spans="1:15" ht="16.5" customHeight="1" x14ac:dyDescent="0.25">
      <c r="A1158" s="192" t="s">
        <v>58</v>
      </c>
      <c r="G1158" s="193"/>
      <c r="H1158" s="194"/>
      <c r="I1158" s="193"/>
      <c r="J1158" s="194"/>
      <c r="K1158" s="193"/>
      <c r="L1158" s="194"/>
      <c r="M1158" s="193"/>
      <c r="N1158" s="194"/>
    </row>
    <row r="1159" spans="1:15" ht="16.5" customHeight="1" x14ac:dyDescent="0.25">
      <c r="G1159" s="193"/>
      <c r="H1159" s="194"/>
      <c r="I1159" s="193"/>
      <c r="J1159" s="194"/>
      <c r="K1159" s="193"/>
      <c r="L1159" s="194"/>
      <c r="M1159" s="193"/>
      <c r="N1159" s="194"/>
    </row>
    <row r="1160" spans="1:15" ht="16.5" customHeight="1" x14ac:dyDescent="0.25">
      <c r="G1160" s="193"/>
      <c r="H1160" s="194"/>
      <c r="I1160" s="193"/>
      <c r="J1160" s="194"/>
      <c r="K1160" s="193"/>
      <c r="L1160" s="194"/>
      <c r="M1160" s="193"/>
      <c r="N1160" s="194"/>
    </row>
    <row r="1161" spans="1:15" ht="16.5" customHeight="1" x14ac:dyDescent="0.25">
      <c r="G1161" s="193"/>
      <c r="H1161" s="194"/>
      <c r="I1161" s="193"/>
      <c r="J1161" s="194"/>
      <c r="K1161" s="193"/>
      <c r="L1161" s="194"/>
      <c r="M1161" s="193"/>
      <c r="N1161" s="194"/>
    </row>
    <row r="1162" spans="1:15" ht="16.5" customHeight="1" x14ac:dyDescent="0.25">
      <c r="G1162" s="193"/>
      <c r="H1162" s="194"/>
      <c r="I1162" s="193"/>
      <c r="J1162" s="194"/>
      <c r="K1162" s="193"/>
      <c r="L1162" s="194"/>
      <c r="M1162" s="193"/>
      <c r="N1162" s="194"/>
    </row>
    <row r="1163" spans="1:15" ht="16.5" customHeight="1" x14ac:dyDescent="0.25">
      <c r="G1163" s="193"/>
      <c r="H1163" s="194"/>
      <c r="I1163" s="193"/>
      <c r="J1163" s="194"/>
      <c r="K1163" s="193"/>
      <c r="L1163" s="194"/>
      <c r="M1163" s="193"/>
      <c r="N1163" s="194"/>
    </row>
    <row r="1164" spans="1:15" ht="16.5" customHeight="1" x14ac:dyDescent="0.25">
      <c r="G1164" s="193"/>
      <c r="H1164" s="194"/>
      <c r="I1164" s="193"/>
      <c r="J1164" s="194"/>
      <c r="K1164" s="193"/>
      <c r="L1164" s="194"/>
      <c r="M1164" s="193"/>
      <c r="N1164" s="194"/>
    </row>
    <row r="1165" spans="1:15" ht="16.5" customHeight="1" x14ac:dyDescent="0.25">
      <c r="G1165" s="193"/>
      <c r="H1165" s="194"/>
      <c r="I1165" s="193"/>
      <c r="J1165" s="194"/>
      <c r="K1165" s="193"/>
      <c r="L1165" s="194"/>
      <c r="M1165" s="193"/>
      <c r="N1165" s="194"/>
    </row>
    <row r="1166" spans="1:15" ht="16.5" customHeight="1" x14ac:dyDescent="0.25">
      <c r="G1166" s="193"/>
      <c r="H1166" s="194"/>
      <c r="I1166" s="193"/>
      <c r="J1166" s="194"/>
      <c r="K1166" s="193"/>
      <c r="L1166" s="194"/>
      <c r="M1166" s="193"/>
      <c r="N1166" s="194"/>
    </row>
    <row r="1167" spans="1:15" ht="16.5" customHeight="1" x14ac:dyDescent="0.25">
      <c r="G1167" s="193"/>
      <c r="H1167" s="194"/>
      <c r="I1167" s="193"/>
      <c r="J1167" s="194"/>
      <c r="K1167" s="193"/>
      <c r="L1167" s="194"/>
      <c r="M1167" s="193"/>
      <c r="N1167" s="194"/>
    </row>
    <row r="1168" spans="1:15" ht="16.5" customHeight="1" x14ac:dyDescent="0.25">
      <c r="G1168" s="193"/>
      <c r="H1168" s="194"/>
      <c r="I1168" s="193"/>
      <c r="J1168" s="194"/>
      <c r="K1168" s="193"/>
      <c r="L1168" s="194"/>
      <c r="M1168" s="193"/>
      <c r="N1168" s="194"/>
    </row>
    <row r="1169" spans="2:15" ht="16.5" customHeight="1" x14ac:dyDescent="0.25">
      <c r="G1169" s="193"/>
      <c r="H1169" s="194"/>
      <c r="I1169" s="193"/>
      <c r="J1169" s="194"/>
      <c r="K1169" s="193"/>
      <c r="L1169" s="194"/>
      <c r="M1169" s="193"/>
      <c r="N1169" s="194"/>
    </row>
    <row r="1170" spans="2:15" ht="16.5" customHeight="1" x14ac:dyDescent="0.25">
      <c r="G1170" s="193"/>
      <c r="H1170" s="194"/>
      <c r="I1170" s="193"/>
      <c r="J1170" s="194"/>
      <c r="K1170" s="193"/>
      <c r="L1170" s="194"/>
      <c r="M1170" s="193"/>
      <c r="N1170" s="194"/>
    </row>
    <row r="1171" spans="2:15" ht="16.5" customHeight="1" x14ac:dyDescent="0.25">
      <c r="G1171" s="193"/>
      <c r="H1171" s="194"/>
      <c r="I1171" s="193"/>
      <c r="J1171" s="194"/>
      <c r="K1171" s="193"/>
      <c r="L1171" s="194"/>
      <c r="M1171" s="193"/>
      <c r="N1171" s="194"/>
    </row>
    <row r="1172" spans="2:15" ht="16.5" customHeight="1" x14ac:dyDescent="0.25">
      <c r="G1172" s="193"/>
      <c r="H1172" s="194"/>
      <c r="I1172" s="193"/>
      <c r="J1172" s="194"/>
      <c r="K1172" s="193"/>
      <c r="L1172" s="194"/>
      <c r="M1172" s="193"/>
      <c r="N1172" s="194"/>
    </row>
    <row r="1173" spans="2:15" ht="16.5" customHeight="1" thickBot="1" x14ac:dyDescent="0.3">
      <c r="G1173" s="195"/>
      <c r="H1173" s="196"/>
      <c r="I1173" s="195"/>
      <c r="J1173" s="196"/>
      <c r="K1173" s="195"/>
      <c r="L1173" s="196"/>
      <c r="M1173" s="195"/>
      <c r="N1173" s="196"/>
    </row>
    <row r="1174" spans="2:15" s="185" customFormat="1" ht="27.4" customHeight="1" x14ac:dyDescent="0.25">
      <c r="B1174" s="197"/>
      <c r="C1174" s="197"/>
      <c r="D1174" s="197"/>
      <c r="E1174" s="197"/>
      <c r="F1174" s="272"/>
      <c r="G1174" s="186" t="str">
        <f t="shared" ref="G1174" si="370">H1154</f>
        <v/>
      </c>
      <c r="H1174" s="187" t="str">
        <f t="shared" ref="H1174" si="371">G1154</f>
        <v/>
      </c>
      <c r="I1174" s="186" t="str">
        <f t="shared" ref="I1174" si="372">J1154</f>
        <v/>
      </c>
      <c r="J1174" s="187" t="str">
        <f t="shared" ref="J1174" si="373">I1154</f>
        <v/>
      </c>
      <c r="K1174" s="186" t="str">
        <f t="shared" ref="K1174" si="374">L1154</f>
        <v/>
      </c>
      <c r="L1174" s="187" t="str">
        <f t="shared" ref="L1174" si="375">K1154</f>
        <v/>
      </c>
      <c r="M1174" s="186" t="str">
        <f t="shared" ref="M1174" si="376">N1154</f>
        <v/>
      </c>
      <c r="N1174" s="187" t="str">
        <f t="shared" ref="N1174" si="377">M1154</f>
        <v/>
      </c>
      <c r="O1174" s="272"/>
    </row>
    <row r="1175" spans="2:15" ht="64.5" customHeight="1" x14ac:dyDescent="0.25">
      <c r="G1175" s="191"/>
      <c r="H1175" s="190"/>
      <c r="I1175" s="191"/>
      <c r="J1175" s="190"/>
      <c r="K1175" s="191"/>
      <c r="L1175" s="190"/>
      <c r="M1175" s="191"/>
      <c r="N1175" s="190"/>
    </row>
    <row r="1176" spans="2:15" ht="16.5" customHeight="1" x14ac:dyDescent="0.25">
      <c r="G1176" s="193"/>
      <c r="H1176" s="194"/>
      <c r="I1176" s="193"/>
      <c r="J1176" s="194"/>
      <c r="K1176" s="193"/>
      <c r="L1176" s="194"/>
      <c r="M1176" s="193"/>
      <c r="N1176" s="194"/>
    </row>
    <row r="1177" spans="2:15" ht="16.5" customHeight="1" x14ac:dyDescent="0.25">
      <c r="G1177" s="193"/>
      <c r="H1177" s="194"/>
      <c r="I1177" s="193"/>
      <c r="J1177" s="194"/>
      <c r="K1177" s="193"/>
      <c r="L1177" s="194"/>
      <c r="M1177" s="193"/>
      <c r="N1177" s="194"/>
    </row>
    <row r="1178" spans="2:15" ht="16.5" customHeight="1" x14ac:dyDescent="0.25">
      <c r="G1178" s="193"/>
      <c r="H1178" s="194"/>
      <c r="I1178" s="193"/>
      <c r="J1178" s="194"/>
      <c r="K1178" s="193"/>
      <c r="L1178" s="194"/>
      <c r="M1178" s="193"/>
      <c r="N1178" s="194"/>
    </row>
    <row r="1179" spans="2:15" ht="16.5" customHeight="1" x14ac:dyDescent="0.25">
      <c r="G1179" s="193"/>
      <c r="H1179" s="194"/>
      <c r="I1179" s="193"/>
      <c r="J1179" s="194"/>
      <c r="K1179" s="193"/>
      <c r="L1179" s="194"/>
      <c r="M1179" s="193"/>
      <c r="N1179" s="194"/>
    </row>
    <row r="1180" spans="2:15" ht="16.5" customHeight="1" x14ac:dyDescent="0.25">
      <c r="G1180" s="193"/>
      <c r="H1180" s="194"/>
      <c r="I1180" s="193"/>
      <c r="J1180" s="194"/>
      <c r="K1180" s="193"/>
      <c r="L1180" s="194"/>
      <c r="M1180" s="193"/>
      <c r="N1180" s="194"/>
    </row>
    <row r="1181" spans="2:15" ht="16.5" customHeight="1" x14ac:dyDescent="0.25">
      <c r="G1181" s="193"/>
      <c r="H1181" s="194"/>
      <c r="I1181" s="193"/>
      <c r="J1181" s="194"/>
      <c r="K1181" s="193"/>
      <c r="L1181" s="194"/>
      <c r="M1181" s="193"/>
      <c r="N1181" s="194"/>
    </row>
    <row r="1182" spans="2:15" ht="16.5" customHeight="1" x14ac:dyDescent="0.25">
      <c r="G1182" s="193"/>
      <c r="H1182" s="194"/>
      <c r="I1182" s="193"/>
      <c r="J1182" s="194"/>
      <c r="K1182" s="193"/>
      <c r="L1182" s="194"/>
      <c r="M1182" s="193"/>
      <c r="N1182" s="194"/>
    </row>
    <row r="1183" spans="2:15" ht="16.5" customHeight="1" x14ac:dyDescent="0.25">
      <c r="G1183" s="193"/>
      <c r="H1183" s="194"/>
      <c r="I1183" s="193"/>
      <c r="J1183" s="194"/>
      <c r="K1183" s="193"/>
      <c r="L1183" s="194"/>
      <c r="M1183" s="193"/>
      <c r="N1183" s="194"/>
    </row>
    <row r="1184" spans="2:15" ht="16.5" customHeight="1" x14ac:dyDescent="0.25">
      <c r="G1184" s="193"/>
      <c r="H1184" s="194"/>
      <c r="I1184" s="193"/>
      <c r="J1184" s="194"/>
      <c r="K1184" s="193"/>
      <c r="L1184" s="194"/>
      <c r="M1184" s="193"/>
      <c r="N1184" s="194"/>
    </row>
    <row r="1185" spans="1:15" ht="16.5" customHeight="1" x14ac:dyDescent="0.25">
      <c r="G1185" s="193"/>
      <c r="H1185" s="194"/>
      <c r="I1185" s="193"/>
      <c r="J1185" s="194"/>
      <c r="K1185" s="193"/>
      <c r="L1185" s="194"/>
      <c r="M1185" s="193"/>
      <c r="N1185" s="194"/>
    </row>
    <row r="1186" spans="1:15" ht="16.5" customHeight="1" x14ac:dyDescent="0.25">
      <c r="G1186" s="193"/>
      <c r="H1186" s="194"/>
      <c r="I1186" s="193"/>
      <c r="J1186" s="194"/>
      <c r="K1186" s="193"/>
      <c r="L1186" s="194"/>
      <c r="M1186" s="193"/>
      <c r="N1186" s="194"/>
    </row>
    <row r="1187" spans="1:15" ht="16.5" customHeight="1" x14ac:dyDescent="0.25">
      <c r="G1187" s="193"/>
      <c r="H1187" s="194"/>
      <c r="I1187" s="193"/>
      <c r="J1187" s="194"/>
      <c r="K1187" s="193"/>
      <c r="L1187" s="194"/>
      <c r="M1187" s="193"/>
      <c r="N1187" s="194"/>
    </row>
    <row r="1188" spans="1:15" ht="16.5" customHeight="1" x14ac:dyDescent="0.25">
      <c r="G1188" s="193"/>
      <c r="H1188" s="194"/>
      <c r="I1188" s="193"/>
      <c r="J1188" s="194"/>
      <c r="K1188" s="193"/>
      <c r="L1188" s="194"/>
      <c r="M1188" s="193"/>
      <c r="N1188" s="194"/>
    </row>
    <row r="1189" spans="1:15" ht="16.5" customHeight="1" x14ac:dyDescent="0.25">
      <c r="G1189" s="193"/>
      <c r="H1189" s="194"/>
      <c r="I1189" s="193"/>
      <c r="J1189" s="194"/>
      <c r="K1189" s="193"/>
      <c r="L1189" s="194"/>
      <c r="M1189" s="193"/>
      <c r="N1189" s="194"/>
    </row>
    <row r="1190" spans="1:15" ht="16.5" customHeight="1" x14ac:dyDescent="0.25">
      <c r="G1190" s="193"/>
      <c r="H1190" s="194"/>
      <c r="I1190" s="193"/>
      <c r="J1190" s="194"/>
      <c r="K1190" s="193"/>
      <c r="L1190" s="194"/>
      <c r="M1190" s="193"/>
      <c r="N1190" s="194"/>
    </row>
    <row r="1191" spans="1:15" ht="16.5" customHeight="1" x14ac:dyDescent="0.25">
      <c r="G1191" s="193"/>
      <c r="H1191" s="194"/>
      <c r="I1191" s="193"/>
      <c r="J1191" s="194"/>
      <c r="K1191" s="193"/>
      <c r="L1191" s="194"/>
      <c r="M1191" s="193"/>
      <c r="N1191" s="194"/>
    </row>
    <row r="1192" spans="1:15" ht="16.5" customHeight="1" x14ac:dyDescent="0.25">
      <c r="G1192" s="193"/>
      <c r="H1192" s="194"/>
      <c r="I1192" s="193"/>
      <c r="J1192" s="194"/>
      <c r="K1192" s="193"/>
      <c r="L1192" s="194"/>
      <c r="M1192" s="193"/>
      <c r="N1192" s="194"/>
    </row>
    <row r="1193" spans="1:15" ht="16.5" customHeight="1" thickBot="1" x14ac:dyDescent="0.3">
      <c r="A1193" s="177"/>
      <c r="B1193" s="178"/>
      <c r="C1193" s="178"/>
      <c r="D1193" s="178"/>
      <c r="E1193" s="178"/>
      <c r="G1193" s="195"/>
      <c r="H1193" s="196"/>
      <c r="I1193" s="195"/>
      <c r="J1193" s="196"/>
      <c r="K1193" s="195"/>
      <c r="L1193" s="196"/>
      <c r="M1193" s="195"/>
      <c r="N1193" s="196"/>
    </row>
    <row r="1194" spans="1:15" s="179" customFormat="1" ht="36" customHeight="1" thickBot="1" x14ac:dyDescent="0.3">
      <c r="C1194" s="180"/>
      <c r="D1194" s="180"/>
      <c r="E1194" s="180"/>
      <c r="F1194" s="271"/>
      <c r="G1194" s="181" t="str">
        <f t="shared" ref="G1194" si="378">IF(ISNUMBER(H1194),"Feld:","")</f>
        <v/>
      </c>
      <c r="H1194" s="179" t="str">
        <f>INDEX('Vorrunden-Einzelergebnisse'!C:C,B1195)</f>
        <v/>
      </c>
      <c r="O1194" s="271"/>
    </row>
    <row r="1195" spans="1:15" s="185" customFormat="1" ht="27.4" customHeight="1" x14ac:dyDescent="0.25">
      <c r="A1195" s="182" t="s">
        <v>55</v>
      </c>
      <c r="B1195" s="183">
        <f t="shared" ref="B1195" si="379">B1157+1</f>
        <v>124</v>
      </c>
      <c r="C1195" s="184">
        <f t="shared" ref="C1195" si="380">IF(B1195+1&lt;=B1198,B1195+1,"")</f>
        <v>125</v>
      </c>
      <c r="D1195" s="184">
        <f t="shared" ref="D1195" si="381">IF(C1195+1&lt;=B1198,C1195+1,"")</f>
        <v>126</v>
      </c>
      <c r="E1195" s="184">
        <f t="shared" ref="E1195" si="382">IF(D1195+1&lt;=B1198,D1195+1,"")</f>
        <v>127</v>
      </c>
      <c r="F1195" s="272"/>
      <c r="G1195" s="186" t="str">
        <f>IFERROR(INDEX('Vorrunden-Einzelergebnisse'!$H:$H,B1195),"")</f>
        <v/>
      </c>
      <c r="H1195" s="187" t="str">
        <f>IFERROR(INDEX('Vorrunden-Einzelergebnisse'!$I:$I,B1195),"")</f>
        <v/>
      </c>
      <c r="I1195" s="186" t="str">
        <f>IFERROR(INDEX('Vorrunden-Einzelergebnisse'!$H:$H,C1195),"")</f>
        <v/>
      </c>
      <c r="J1195" s="187" t="str">
        <f>IFERROR(INDEX('Vorrunden-Einzelergebnisse'!$I:$I,C1195),"")</f>
        <v/>
      </c>
      <c r="K1195" s="186" t="str">
        <f>IFERROR(INDEX('Vorrunden-Einzelergebnisse'!$H:$H,D1195),"")</f>
        <v/>
      </c>
      <c r="L1195" s="187" t="str">
        <f>IFERROR(INDEX('Vorrunden-Einzelergebnisse'!$I:$I,D1195),"")</f>
        <v/>
      </c>
      <c r="M1195" s="186" t="str">
        <f>IFERROR(INDEX('Vorrunden-Einzelergebnisse'!$H:$H,E1195),"")</f>
        <v/>
      </c>
      <c r="N1195" s="187" t="str">
        <f>IFERROR(INDEX('Vorrunden-Einzelergebnisse'!$I:$I,E1195),"")</f>
        <v/>
      </c>
      <c r="O1195" s="272"/>
    </row>
    <row r="1196" spans="1:15" ht="64.5" customHeight="1" x14ac:dyDescent="0.25">
      <c r="A1196" s="188"/>
      <c r="G1196" s="189"/>
      <c r="H1196" s="190"/>
      <c r="I1196" s="191"/>
      <c r="J1196" s="190"/>
      <c r="K1196" s="191"/>
      <c r="L1196" s="190"/>
      <c r="M1196" s="191"/>
      <c r="N1196" s="190"/>
    </row>
    <row r="1197" spans="1:15" ht="16.5" customHeight="1" x14ac:dyDescent="0.25">
      <c r="A1197" s="192" t="s">
        <v>56</v>
      </c>
      <c r="B1197" s="175">
        <f>MATCH(H1194,'Vorrunden-Einzelergebnisse'!C:C,1)</f>
        <v>128</v>
      </c>
      <c r="G1197" s="193"/>
      <c r="H1197" s="194"/>
      <c r="I1197" s="193"/>
      <c r="J1197" s="194"/>
      <c r="K1197" s="193"/>
      <c r="L1197" s="194"/>
      <c r="M1197" s="193"/>
      <c r="N1197" s="194"/>
    </row>
    <row r="1198" spans="1:15" ht="16.5" customHeight="1" x14ac:dyDescent="0.25">
      <c r="A1198" s="192" t="s">
        <v>57</v>
      </c>
      <c r="B1198" s="175">
        <f t="shared" ref="B1198" si="383">MIN(B1195+3,B1197)</f>
        <v>127</v>
      </c>
      <c r="G1198" s="193"/>
      <c r="H1198" s="194"/>
      <c r="I1198" s="193"/>
      <c r="J1198" s="194"/>
      <c r="K1198" s="193"/>
      <c r="L1198" s="194"/>
      <c r="M1198" s="193"/>
      <c r="N1198" s="194"/>
    </row>
    <row r="1199" spans="1:15" ht="16.5" customHeight="1" x14ac:dyDescent="0.25">
      <c r="A1199" s="192" t="s">
        <v>58</v>
      </c>
      <c r="G1199" s="193"/>
      <c r="H1199" s="194"/>
      <c r="I1199" s="193"/>
      <c r="J1199" s="194"/>
      <c r="K1199" s="193"/>
      <c r="L1199" s="194"/>
      <c r="M1199" s="193"/>
      <c r="N1199" s="194"/>
    </row>
    <row r="1200" spans="1:15" ht="16.5" customHeight="1" x14ac:dyDescent="0.25">
      <c r="G1200" s="193"/>
      <c r="H1200" s="194"/>
      <c r="I1200" s="193"/>
      <c r="J1200" s="194"/>
      <c r="K1200" s="193"/>
      <c r="L1200" s="194"/>
      <c r="M1200" s="193"/>
      <c r="N1200" s="194"/>
    </row>
    <row r="1201" spans="2:15" ht="16.5" customHeight="1" x14ac:dyDescent="0.25">
      <c r="G1201" s="193"/>
      <c r="H1201" s="194"/>
      <c r="I1201" s="193"/>
      <c r="J1201" s="194"/>
      <c r="K1201" s="193"/>
      <c r="L1201" s="194"/>
      <c r="M1201" s="193"/>
      <c r="N1201" s="194"/>
    </row>
    <row r="1202" spans="2:15" ht="16.5" customHeight="1" x14ac:dyDescent="0.25">
      <c r="G1202" s="193"/>
      <c r="H1202" s="194"/>
      <c r="I1202" s="193"/>
      <c r="J1202" s="194"/>
      <c r="K1202" s="193"/>
      <c r="L1202" s="194"/>
      <c r="M1202" s="193"/>
      <c r="N1202" s="194"/>
    </row>
    <row r="1203" spans="2:15" ht="16.5" customHeight="1" x14ac:dyDescent="0.25">
      <c r="G1203" s="193"/>
      <c r="H1203" s="194"/>
      <c r="I1203" s="193"/>
      <c r="J1203" s="194"/>
      <c r="K1203" s="193"/>
      <c r="L1203" s="194"/>
      <c r="M1203" s="193"/>
      <c r="N1203" s="194"/>
    </row>
    <row r="1204" spans="2:15" ht="16.5" customHeight="1" x14ac:dyDescent="0.25">
      <c r="G1204" s="193"/>
      <c r="H1204" s="194"/>
      <c r="I1204" s="193"/>
      <c r="J1204" s="194"/>
      <c r="K1204" s="193"/>
      <c r="L1204" s="194"/>
      <c r="M1204" s="193"/>
      <c r="N1204" s="194"/>
    </row>
    <row r="1205" spans="2:15" ht="16.5" customHeight="1" x14ac:dyDescent="0.25">
      <c r="G1205" s="193"/>
      <c r="H1205" s="194"/>
      <c r="I1205" s="193"/>
      <c r="J1205" s="194"/>
      <c r="K1205" s="193"/>
      <c r="L1205" s="194"/>
      <c r="M1205" s="193"/>
      <c r="N1205" s="194"/>
    </row>
    <row r="1206" spans="2:15" ht="16.5" customHeight="1" x14ac:dyDescent="0.25">
      <c r="G1206" s="193"/>
      <c r="H1206" s="194"/>
      <c r="I1206" s="193"/>
      <c r="J1206" s="194"/>
      <c r="K1206" s="193"/>
      <c r="L1206" s="194"/>
      <c r="M1206" s="193"/>
      <c r="N1206" s="194"/>
    </row>
    <row r="1207" spans="2:15" ht="16.5" customHeight="1" x14ac:dyDescent="0.25">
      <c r="G1207" s="193"/>
      <c r="H1207" s="194"/>
      <c r="I1207" s="193"/>
      <c r="J1207" s="194"/>
      <c r="K1207" s="193"/>
      <c r="L1207" s="194"/>
      <c r="M1207" s="193"/>
      <c r="N1207" s="194"/>
    </row>
    <row r="1208" spans="2:15" ht="16.5" customHeight="1" x14ac:dyDescent="0.25">
      <c r="G1208" s="193"/>
      <c r="H1208" s="194"/>
      <c r="I1208" s="193"/>
      <c r="J1208" s="194"/>
      <c r="K1208" s="193"/>
      <c r="L1208" s="194"/>
      <c r="M1208" s="193"/>
      <c r="N1208" s="194"/>
    </row>
    <row r="1209" spans="2:15" ht="16.5" customHeight="1" x14ac:dyDescent="0.25">
      <c r="G1209" s="193"/>
      <c r="H1209" s="194"/>
      <c r="I1209" s="193"/>
      <c r="J1209" s="194"/>
      <c r="K1209" s="193"/>
      <c r="L1209" s="194"/>
      <c r="M1209" s="193"/>
      <c r="N1209" s="194"/>
    </row>
    <row r="1210" spans="2:15" ht="16.5" customHeight="1" x14ac:dyDescent="0.25">
      <c r="G1210" s="193"/>
      <c r="H1210" s="194"/>
      <c r="I1210" s="193"/>
      <c r="J1210" s="194"/>
      <c r="K1210" s="193"/>
      <c r="L1210" s="194"/>
      <c r="M1210" s="193"/>
      <c r="N1210" s="194"/>
    </row>
    <row r="1211" spans="2:15" ht="16.5" customHeight="1" x14ac:dyDescent="0.25">
      <c r="G1211" s="193"/>
      <c r="H1211" s="194"/>
      <c r="I1211" s="193"/>
      <c r="J1211" s="194"/>
      <c r="K1211" s="193"/>
      <c r="L1211" s="194"/>
      <c r="M1211" s="193"/>
      <c r="N1211" s="194"/>
    </row>
    <row r="1212" spans="2:15" ht="16.5" customHeight="1" x14ac:dyDescent="0.25">
      <c r="G1212" s="193"/>
      <c r="H1212" s="194"/>
      <c r="I1212" s="193"/>
      <c r="J1212" s="194"/>
      <c r="K1212" s="193"/>
      <c r="L1212" s="194"/>
      <c r="M1212" s="193"/>
      <c r="N1212" s="194"/>
    </row>
    <row r="1213" spans="2:15" ht="16.5" customHeight="1" x14ac:dyDescent="0.25">
      <c r="G1213" s="193"/>
      <c r="H1213" s="194"/>
      <c r="I1213" s="193"/>
      <c r="J1213" s="194"/>
      <c r="K1213" s="193"/>
      <c r="L1213" s="194"/>
      <c r="M1213" s="193"/>
      <c r="N1213" s="194"/>
    </row>
    <row r="1214" spans="2:15" ht="16.5" customHeight="1" thickBot="1" x14ac:dyDescent="0.3">
      <c r="G1214" s="195"/>
      <c r="H1214" s="196"/>
      <c r="I1214" s="195"/>
      <c r="J1214" s="196"/>
      <c r="K1214" s="195"/>
      <c r="L1214" s="196"/>
      <c r="M1214" s="195"/>
      <c r="N1214" s="196"/>
    </row>
    <row r="1215" spans="2:15" s="185" customFormat="1" ht="27.4" customHeight="1" x14ac:dyDescent="0.25">
      <c r="B1215" s="197"/>
      <c r="C1215" s="197"/>
      <c r="D1215" s="197"/>
      <c r="E1215" s="197"/>
      <c r="F1215" s="272"/>
      <c r="G1215" s="186" t="str">
        <f t="shared" ref="G1215" si="384">H1195</f>
        <v/>
      </c>
      <c r="H1215" s="187" t="str">
        <f t="shared" ref="H1215" si="385">G1195</f>
        <v/>
      </c>
      <c r="I1215" s="186" t="str">
        <f t="shared" ref="I1215" si="386">J1195</f>
        <v/>
      </c>
      <c r="J1215" s="187" t="str">
        <f t="shared" ref="J1215" si="387">I1195</f>
        <v/>
      </c>
      <c r="K1215" s="186" t="str">
        <f t="shared" ref="K1215" si="388">L1195</f>
        <v/>
      </c>
      <c r="L1215" s="187" t="str">
        <f t="shared" ref="L1215" si="389">K1195</f>
        <v/>
      </c>
      <c r="M1215" s="186" t="str">
        <f t="shared" ref="M1215" si="390">N1195</f>
        <v/>
      </c>
      <c r="N1215" s="187" t="str">
        <f t="shared" ref="N1215" si="391">M1195</f>
        <v/>
      </c>
      <c r="O1215" s="272"/>
    </row>
    <row r="1216" spans="2:15" ht="64.5" customHeight="1" x14ac:dyDescent="0.25">
      <c r="G1216" s="191"/>
      <c r="H1216" s="190"/>
      <c r="I1216" s="191"/>
      <c r="J1216" s="190"/>
      <c r="K1216" s="191"/>
      <c r="L1216" s="190"/>
      <c r="M1216" s="191"/>
      <c r="N1216" s="190"/>
    </row>
    <row r="1217" spans="7:14" ht="16.5" customHeight="1" x14ac:dyDescent="0.25">
      <c r="G1217" s="193"/>
      <c r="H1217" s="194"/>
      <c r="I1217" s="193"/>
      <c r="J1217" s="194"/>
      <c r="K1217" s="193"/>
      <c r="L1217" s="194"/>
      <c r="M1217" s="193"/>
      <c r="N1217" s="194"/>
    </row>
    <row r="1218" spans="7:14" ht="16.5" customHeight="1" x14ac:dyDescent="0.25">
      <c r="G1218" s="193"/>
      <c r="H1218" s="194"/>
      <c r="I1218" s="193"/>
      <c r="J1218" s="194"/>
      <c r="K1218" s="193"/>
      <c r="L1218" s="194"/>
      <c r="M1218" s="193"/>
      <c r="N1218" s="194"/>
    </row>
    <row r="1219" spans="7:14" ht="16.5" customHeight="1" x14ac:dyDescent="0.25">
      <c r="G1219" s="193"/>
      <c r="H1219" s="194"/>
      <c r="I1219" s="193"/>
      <c r="J1219" s="194"/>
      <c r="K1219" s="193"/>
      <c r="L1219" s="194"/>
      <c r="M1219" s="193"/>
      <c r="N1219" s="194"/>
    </row>
    <row r="1220" spans="7:14" ht="16.5" customHeight="1" x14ac:dyDescent="0.25">
      <c r="G1220" s="193"/>
      <c r="H1220" s="194"/>
      <c r="I1220" s="193"/>
      <c r="J1220" s="194"/>
      <c r="K1220" s="193"/>
      <c r="L1220" s="194"/>
      <c r="M1220" s="193"/>
      <c r="N1220" s="194"/>
    </row>
    <row r="1221" spans="7:14" ht="16.5" customHeight="1" x14ac:dyDescent="0.25">
      <c r="G1221" s="193"/>
      <c r="H1221" s="194"/>
      <c r="I1221" s="193"/>
      <c r="J1221" s="194"/>
      <c r="K1221" s="193"/>
      <c r="L1221" s="194"/>
      <c r="M1221" s="193"/>
      <c r="N1221" s="194"/>
    </row>
    <row r="1222" spans="7:14" ht="16.5" customHeight="1" x14ac:dyDescent="0.25">
      <c r="G1222" s="193"/>
      <c r="H1222" s="194"/>
      <c r="I1222" s="193"/>
      <c r="J1222" s="194"/>
      <c r="K1222" s="193"/>
      <c r="L1222" s="194"/>
      <c r="M1222" s="193"/>
      <c r="N1222" s="194"/>
    </row>
    <row r="1223" spans="7:14" ht="16.5" customHeight="1" x14ac:dyDescent="0.25">
      <c r="G1223" s="193"/>
      <c r="H1223" s="194"/>
      <c r="I1223" s="193"/>
      <c r="J1223" s="194"/>
      <c r="K1223" s="193"/>
      <c r="L1223" s="194"/>
      <c r="M1223" s="193"/>
      <c r="N1223" s="194"/>
    </row>
    <row r="1224" spans="7:14" ht="16.5" customHeight="1" x14ac:dyDescent="0.25">
      <c r="G1224" s="193"/>
      <c r="H1224" s="194"/>
      <c r="I1224" s="193"/>
      <c r="J1224" s="194"/>
      <c r="K1224" s="193"/>
      <c r="L1224" s="194"/>
      <c r="M1224" s="193"/>
      <c r="N1224" s="194"/>
    </row>
    <row r="1225" spans="7:14" ht="16.5" customHeight="1" x14ac:dyDescent="0.25">
      <c r="G1225" s="193"/>
      <c r="H1225" s="194"/>
      <c r="I1225" s="193"/>
      <c r="J1225" s="194"/>
      <c r="K1225" s="193"/>
      <c r="L1225" s="194"/>
      <c r="M1225" s="193"/>
      <c r="N1225" s="194"/>
    </row>
    <row r="1226" spans="7:14" ht="16.5" customHeight="1" x14ac:dyDescent="0.25">
      <c r="G1226" s="193"/>
      <c r="H1226" s="194"/>
      <c r="I1226" s="193"/>
      <c r="J1226" s="194"/>
      <c r="K1226" s="193"/>
      <c r="L1226" s="194"/>
      <c r="M1226" s="193"/>
      <c r="N1226" s="194"/>
    </row>
    <row r="1227" spans="7:14" ht="16.5" customHeight="1" x14ac:dyDescent="0.25">
      <c r="G1227" s="193"/>
      <c r="H1227" s="194"/>
      <c r="I1227" s="193"/>
      <c r="J1227" s="194"/>
      <c r="K1227" s="193"/>
      <c r="L1227" s="194"/>
      <c r="M1227" s="193"/>
      <c r="N1227" s="194"/>
    </row>
    <row r="1228" spans="7:14" ht="16.5" customHeight="1" x14ac:dyDescent="0.25">
      <c r="G1228" s="193"/>
      <c r="H1228" s="194"/>
      <c r="I1228" s="193"/>
      <c r="J1228" s="194"/>
      <c r="K1228" s="193"/>
      <c r="L1228" s="194"/>
      <c r="M1228" s="193"/>
      <c r="N1228" s="194"/>
    </row>
    <row r="1229" spans="7:14" ht="16.5" customHeight="1" x14ac:dyDescent="0.25">
      <c r="G1229" s="193"/>
      <c r="H1229" s="194"/>
      <c r="I1229" s="193"/>
      <c r="J1229" s="194"/>
      <c r="K1229" s="193"/>
      <c r="L1229" s="194"/>
      <c r="M1229" s="193"/>
      <c r="N1229" s="194"/>
    </row>
    <row r="1230" spans="7:14" ht="16.5" customHeight="1" x14ac:dyDescent="0.25">
      <c r="G1230" s="193"/>
      <c r="H1230" s="194"/>
      <c r="I1230" s="193"/>
      <c r="J1230" s="194"/>
      <c r="K1230" s="193"/>
      <c r="L1230" s="194"/>
      <c r="M1230" s="193"/>
      <c r="N1230" s="194"/>
    </row>
    <row r="1231" spans="7:14" ht="16.5" customHeight="1" x14ac:dyDescent="0.25">
      <c r="G1231" s="193"/>
      <c r="H1231" s="194"/>
      <c r="I1231" s="193"/>
      <c r="J1231" s="194"/>
      <c r="K1231" s="193"/>
      <c r="L1231" s="194"/>
      <c r="M1231" s="193"/>
      <c r="N1231" s="194"/>
    </row>
    <row r="1232" spans="7:14" ht="16.5" customHeight="1" x14ac:dyDescent="0.25">
      <c r="G1232" s="193"/>
      <c r="H1232" s="194"/>
      <c r="I1232" s="193"/>
      <c r="J1232" s="194"/>
      <c r="K1232" s="193"/>
      <c r="L1232" s="194"/>
      <c r="M1232" s="193"/>
      <c r="N1232" s="194"/>
    </row>
    <row r="1233" spans="1:15" ht="16.5" customHeight="1" x14ac:dyDescent="0.25">
      <c r="G1233" s="193"/>
      <c r="H1233" s="194"/>
      <c r="I1233" s="193"/>
      <c r="J1233" s="194"/>
      <c r="K1233" s="193"/>
      <c r="L1233" s="194"/>
      <c r="M1233" s="193"/>
      <c r="N1233" s="194"/>
    </row>
    <row r="1234" spans="1:15" ht="16.5" customHeight="1" thickBot="1" x14ac:dyDescent="0.3">
      <c r="A1234" s="177"/>
      <c r="B1234" s="178"/>
      <c r="C1234" s="178"/>
      <c r="D1234" s="178"/>
      <c r="E1234" s="178"/>
      <c r="G1234" s="195"/>
      <c r="H1234" s="196"/>
      <c r="I1234" s="195"/>
      <c r="J1234" s="196"/>
      <c r="K1234" s="195"/>
      <c r="L1234" s="196"/>
      <c r="M1234" s="195"/>
      <c r="N1234" s="196"/>
    </row>
    <row r="1235" spans="1:15" s="179" customFormat="1" ht="36" customHeight="1" thickBot="1" x14ac:dyDescent="0.3">
      <c r="C1235" s="180"/>
      <c r="D1235" s="180"/>
      <c r="E1235" s="180"/>
      <c r="F1235" s="271"/>
      <c r="G1235" s="181" t="str">
        <f t="shared" ref="G1235" si="392">IF(ISNUMBER(H1235),"Feld:","")</f>
        <v/>
      </c>
      <c r="H1235" s="179" t="str">
        <f>INDEX('Vorrunden-Einzelergebnisse'!C:C,B1236)</f>
        <v/>
      </c>
      <c r="O1235" s="271"/>
    </row>
    <row r="1236" spans="1:15" s="185" customFormat="1" ht="27.4" customHeight="1" x14ac:dyDescent="0.25">
      <c r="A1236" s="182" t="s">
        <v>55</v>
      </c>
      <c r="B1236" s="183">
        <f t="shared" ref="B1236" si="393">B1198+1</f>
        <v>128</v>
      </c>
      <c r="C1236" s="184" t="str">
        <f t="shared" ref="C1236" si="394">IF(B1236+1&lt;=B1239,B1236+1,"")</f>
        <v/>
      </c>
      <c r="D1236" s="184" t="e">
        <f t="shared" ref="D1236" si="395">IF(C1236+1&lt;=B1239,C1236+1,"")</f>
        <v>#VALUE!</v>
      </c>
      <c r="E1236" s="184" t="e">
        <f t="shared" ref="E1236" si="396">IF(D1236+1&lt;=B1239,D1236+1,"")</f>
        <v>#VALUE!</v>
      </c>
      <c r="F1236" s="272"/>
      <c r="G1236" s="186" t="str">
        <f>IFERROR(INDEX('Vorrunden-Einzelergebnisse'!$H:$H,B1236),"")</f>
        <v/>
      </c>
      <c r="H1236" s="187" t="str">
        <f>IFERROR(INDEX('Vorrunden-Einzelergebnisse'!$I:$I,B1236),"")</f>
        <v/>
      </c>
      <c r="I1236" s="186" t="str">
        <f>IFERROR(INDEX('Vorrunden-Einzelergebnisse'!$H:$H,C1236),"")</f>
        <v/>
      </c>
      <c r="J1236" s="187" t="str">
        <f>IFERROR(INDEX('Vorrunden-Einzelergebnisse'!$I:$I,C1236),"")</f>
        <v/>
      </c>
      <c r="K1236" s="186" t="str">
        <f>IFERROR(INDEX('Vorrunden-Einzelergebnisse'!$H:$H,D1236),"")</f>
        <v/>
      </c>
      <c r="L1236" s="187" t="str">
        <f>IFERROR(INDEX('Vorrunden-Einzelergebnisse'!$I:$I,D1236),"")</f>
        <v/>
      </c>
      <c r="M1236" s="186" t="str">
        <f>IFERROR(INDEX('Vorrunden-Einzelergebnisse'!$H:$H,E1236),"")</f>
        <v/>
      </c>
      <c r="N1236" s="187" t="str">
        <f>IFERROR(INDEX('Vorrunden-Einzelergebnisse'!$I:$I,E1236),"")</f>
        <v/>
      </c>
      <c r="O1236" s="272"/>
    </row>
    <row r="1237" spans="1:15" ht="64.5" customHeight="1" x14ac:dyDescent="0.25">
      <c r="A1237" s="188"/>
      <c r="G1237" s="189"/>
      <c r="H1237" s="190"/>
      <c r="I1237" s="191"/>
      <c r="J1237" s="190"/>
      <c r="K1237" s="191"/>
      <c r="L1237" s="190"/>
      <c r="M1237" s="191"/>
      <c r="N1237" s="190"/>
    </row>
    <row r="1238" spans="1:15" ht="16.5" customHeight="1" x14ac:dyDescent="0.25">
      <c r="A1238" s="192" t="s">
        <v>56</v>
      </c>
      <c r="B1238" s="175">
        <f>MATCH(H1235,'Vorrunden-Einzelergebnisse'!C:C,1)</f>
        <v>128</v>
      </c>
      <c r="G1238" s="193"/>
      <c r="H1238" s="194"/>
      <c r="I1238" s="193"/>
      <c r="J1238" s="194"/>
      <c r="K1238" s="193"/>
      <c r="L1238" s="194"/>
      <c r="M1238" s="193"/>
      <c r="N1238" s="194"/>
    </row>
    <row r="1239" spans="1:15" ht="16.5" customHeight="1" x14ac:dyDescent="0.25">
      <c r="A1239" s="192" t="s">
        <v>57</v>
      </c>
      <c r="B1239" s="175">
        <f t="shared" ref="B1239" si="397">MIN(B1236+3,B1238)</f>
        <v>128</v>
      </c>
      <c r="G1239" s="193"/>
      <c r="H1239" s="194"/>
      <c r="I1239" s="193"/>
      <c r="J1239" s="194"/>
      <c r="K1239" s="193"/>
      <c r="L1239" s="194"/>
      <c r="M1239" s="193"/>
      <c r="N1239" s="194"/>
    </row>
    <row r="1240" spans="1:15" ht="16.5" customHeight="1" x14ac:dyDescent="0.25">
      <c r="A1240" s="192" t="s">
        <v>58</v>
      </c>
      <c r="G1240" s="193"/>
      <c r="H1240" s="194"/>
      <c r="I1240" s="193"/>
      <c r="J1240" s="194"/>
      <c r="K1240" s="193"/>
      <c r="L1240" s="194"/>
      <c r="M1240" s="193"/>
      <c r="N1240" s="194"/>
    </row>
    <row r="1241" spans="1:15" ht="16.5" customHeight="1" x14ac:dyDescent="0.25">
      <c r="G1241" s="193"/>
      <c r="H1241" s="194"/>
      <c r="I1241" s="193"/>
      <c r="J1241" s="194"/>
      <c r="K1241" s="193"/>
      <c r="L1241" s="194"/>
      <c r="M1241" s="193"/>
      <c r="N1241" s="194"/>
    </row>
    <row r="1242" spans="1:15" ht="16.5" customHeight="1" x14ac:dyDescent="0.25">
      <c r="G1242" s="193"/>
      <c r="H1242" s="194"/>
      <c r="I1242" s="193"/>
      <c r="J1242" s="194"/>
      <c r="K1242" s="193"/>
      <c r="L1242" s="194"/>
      <c r="M1242" s="193"/>
      <c r="N1242" s="194"/>
    </row>
    <row r="1243" spans="1:15" ht="16.5" customHeight="1" x14ac:dyDescent="0.25">
      <c r="G1243" s="193"/>
      <c r="H1243" s="194"/>
      <c r="I1243" s="193"/>
      <c r="J1243" s="194"/>
      <c r="K1243" s="193"/>
      <c r="L1243" s="194"/>
      <c r="M1243" s="193"/>
      <c r="N1243" s="194"/>
    </row>
    <row r="1244" spans="1:15" ht="16.5" customHeight="1" x14ac:dyDescent="0.25">
      <c r="G1244" s="193"/>
      <c r="H1244" s="194"/>
      <c r="I1244" s="193"/>
      <c r="J1244" s="194"/>
      <c r="K1244" s="193"/>
      <c r="L1244" s="194"/>
      <c r="M1244" s="193"/>
      <c r="N1244" s="194"/>
    </row>
    <row r="1245" spans="1:15" ht="16.5" customHeight="1" x14ac:dyDescent="0.25">
      <c r="G1245" s="193"/>
      <c r="H1245" s="194"/>
      <c r="I1245" s="193"/>
      <c r="J1245" s="194"/>
      <c r="K1245" s="193"/>
      <c r="L1245" s="194"/>
      <c r="M1245" s="193"/>
      <c r="N1245" s="194"/>
    </row>
    <row r="1246" spans="1:15" ht="16.5" customHeight="1" x14ac:dyDescent="0.25">
      <c r="G1246" s="193"/>
      <c r="H1246" s="194"/>
      <c r="I1246" s="193"/>
      <c r="J1246" s="194"/>
      <c r="K1246" s="193"/>
      <c r="L1246" s="194"/>
      <c r="M1246" s="193"/>
      <c r="N1246" s="194"/>
    </row>
    <row r="1247" spans="1:15" ht="16.5" customHeight="1" x14ac:dyDescent="0.25">
      <c r="G1247" s="193"/>
      <c r="H1247" s="194"/>
      <c r="I1247" s="193"/>
      <c r="J1247" s="194"/>
      <c r="K1247" s="193"/>
      <c r="L1247" s="194"/>
      <c r="M1247" s="193"/>
      <c r="N1247" s="194"/>
    </row>
    <row r="1248" spans="1:15" ht="16.5" customHeight="1" x14ac:dyDescent="0.25">
      <c r="G1248" s="193"/>
      <c r="H1248" s="194"/>
      <c r="I1248" s="193"/>
      <c r="J1248" s="194"/>
      <c r="K1248" s="193"/>
      <c r="L1248" s="194"/>
      <c r="M1248" s="193"/>
      <c r="N1248" s="194"/>
    </row>
    <row r="1249" spans="2:15" ht="16.5" customHeight="1" x14ac:dyDescent="0.25">
      <c r="G1249" s="193"/>
      <c r="H1249" s="194"/>
      <c r="I1249" s="193"/>
      <c r="J1249" s="194"/>
      <c r="K1249" s="193"/>
      <c r="L1249" s="194"/>
      <c r="M1249" s="193"/>
      <c r="N1249" s="194"/>
    </row>
    <row r="1250" spans="2:15" ht="16.5" customHeight="1" x14ac:dyDescent="0.25">
      <c r="G1250" s="193"/>
      <c r="H1250" s="194"/>
      <c r="I1250" s="193"/>
      <c r="J1250" s="194"/>
      <c r="K1250" s="193"/>
      <c r="L1250" s="194"/>
      <c r="M1250" s="193"/>
      <c r="N1250" s="194"/>
    </row>
    <row r="1251" spans="2:15" ht="16.5" customHeight="1" x14ac:dyDescent="0.25">
      <c r="G1251" s="193"/>
      <c r="H1251" s="194"/>
      <c r="I1251" s="193"/>
      <c r="J1251" s="194"/>
      <c r="K1251" s="193"/>
      <c r="L1251" s="194"/>
      <c r="M1251" s="193"/>
      <c r="N1251" s="194"/>
    </row>
    <row r="1252" spans="2:15" ht="16.5" customHeight="1" x14ac:dyDescent="0.25">
      <c r="G1252" s="193"/>
      <c r="H1252" s="194"/>
      <c r="I1252" s="193"/>
      <c r="J1252" s="194"/>
      <c r="K1252" s="193"/>
      <c r="L1252" s="194"/>
      <c r="M1252" s="193"/>
      <c r="N1252" s="194"/>
    </row>
    <row r="1253" spans="2:15" ht="16.5" customHeight="1" x14ac:dyDescent="0.25">
      <c r="G1253" s="193"/>
      <c r="H1253" s="194"/>
      <c r="I1253" s="193"/>
      <c r="J1253" s="194"/>
      <c r="K1253" s="193"/>
      <c r="L1253" s="194"/>
      <c r="M1253" s="193"/>
      <c r="N1253" s="194"/>
    </row>
    <row r="1254" spans="2:15" ht="16.5" customHeight="1" x14ac:dyDescent="0.25">
      <c r="G1254" s="193"/>
      <c r="H1254" s="194"/>
      <c r="I1254" s="193"/>
      <c r="J1254" s="194"/>
      <c r="K1254" s="193"/>
      <c r="L1254" s="194"/>
      <c r="M1254" s="193"/>
      <c r="N1254" s="194"/>
    </row>
    <row r="1255" spans="2:15" ht="16.5" customHeight="1" thickBot="1" x14ac:dyDescent="0.3">
      <c r="G1255" s="195"/>
      <c r="H1255" s="196"/>
      <c r="I1255" s="195"/>
      <c r="J1255" s="196"/>
      <c r="K1255" s="195"/>
      <c r="L1255" s="196"/>
      <c r="M1255" s="195"/>
      <c r="N1255" s="196"/>
    </row>
    <row r="1256" spans="2:15" s="185" customFormat="1" ht="27.4" customHeight="1" x14ac:dyDescent="0.25">
      <c r="B1256" s="197"/>
      <c r="C1256" s="197"/>
      <c r="D1256" s="197"/>
      <c r="E1256" s="197"/>
      <c r="F1256" s="272"/>
      <c r="G1256" s="186" t="str">
        <f t="shared" ref="G1256" si="398">H1236</f>
        <v/>
      </c>
      <c r="H1256" s="187" t="str">
        <f t="shared" ref="H1256" si="399">G1236</f>
        <v/>
      </c>
      <c r="I1256" s="186" t="str">
        <f t="shared" ref="I1256" si="400">J1236</f>
        <v/>
      </c>
      <c r="J1256" s="187" t="str">
        <f t="shared" ref="J1256" si="401">I1236</f>
        <v/>
      </c>
      <c r="K1256" s="186" t="str">
        <f t="shared" ref="K1256" si="402">L1236</f>
        <v/>
      </c>
      <c r="L1256" s="187" t="str">
        <f t="shared" ref="L1256" si="403">K1236</f>
        <v/>
      </c>
      <c r="M1256" s="186" t="str">
        <f t="shared" ref="M1256" si="404">N1236</f>
        <v/>
      </c>
      <c r="N1256" s="187" t="str">
        <f t="shared" ref="N1256" si="405">M1236</f>
        <v/>
      </c>
      <c r="O1256" s="272"/>
    </row>
    <row r="1257" spans="2:15" ht="64.5" customHeight="1" x14ac:dyDescent="0.25">
      <c r="G1257" s="191"/>
      <c r="H1257" s="190"/>
      <c r="I1257" s="191"/>
      <c r="J1257" s="190"/>
      <c r="K1257" s="191"/>
      <c r="L1257" s="190"/>
      <c r="M1257" s="191"/>
      <c r="N1257" s="190"/>
    </row>
    <row r="1258" spans="2:15" ht="16.5" customHeight="1" x14ac:dyDescent="0.25">
      <c r="G1258" s="193"/>
      <c r="H1258" s="194"/>
      <c r="I1258" s="193"/>
      <c r="J1258" s="194"/>
      <c r="K1258" s="193"/>
      <c r="L1258" s="194"/>
      <c r="M1258" s="193"/>
      <c r="N1258" s="194"/>
    </row>
    <row r="1259" spans="2:15" ht="16.5" customHeight="1" x14ac:dyDescent="0.25">
      <c r="G1259" s="193"/>
      <c r="H1259" s="194"/>
      <c r="I1259" s="193"/>
      <c r="J1259" s="194"/>
      <c r="K1259" s="193"/>
      <c r="L1259" s="194"/>
      <c r="M1259" s="193"/>
      <c r="N1259" s="194"/>
    </row>
    <row r="1260" spans="2:15" ht="16.5" customHeight="1" x14ac:dyDescent="0.25">
      <c r="G1260" s="193"/>
      <c r="H1260" s="194"/>
      <c r="I1260" s="193"/>
      <c r="J1260" s="194"/>
      <c r="K1260" s="193"/>
      <c r="L1260" s="194"/>
      <c r="M1260" s="193"/>
      <c r="N1260" s="194"/>
    </row>
    <row r="1261" spans="2:15" ht="16.5" customHeight="1" x14ac:dyDescent="0.25">
      <c r="G1261" s="193"/>
      <c r="H1261" s="194"/>
      <c r="I1261" s="193"/>
      <c r="J1261" s="194"/>
      <c r="K1261" s="193"/>
      <c r="L1261" s="194"/>
      <c r="M1261" s="193"/>
      <c r="N1261" s="194"/>
    </row>
    <row r="1262" spans="2:15" ht="16.5" customHeight="1" x14ac:dyDescent="0.25">
      <c r="G1262" s="193"/>
      <c r="H1262" s="194"/>
      <c r="I1262" s="193"/>
      <c r="J1262" s="194"/>
      <c r="K1262" s="193"/>
      <c r="L1262" s="194"/>
      <c r="M1262" s="193"/>
      <c r="N1262" s="194"/>
    </row>
    <row r="1263" spans="2:15" ht="16.5" customHeight="1" x14ac:dyDescent="0.25">
      <c r="G1263" s="193"/>
      <c r="H1263" s="194"/>
      <c r="I1263" s="193"/>
      <c r="J1263" s="194"/>
      <c r="K1263" s="193"/>
      <c r="L1263" s="194"/>
      <c r="M1263" s="193"/>
      <c r="N1263" s="194"/>
    </row>
    <row r="1264" spans="2:15" ht="16.5" customHeight="1" x14ac:dyDescent="0.25">
      <c r="G1264" s="193"/>
      <c r="H1264" s="194"/>
      <c r="I1264" s="193"/>
      <c r="J1264" s="194"/>
      <c r="K1264" s="193"/>
      <c r="L1264" s="194"/>
      <c r="M1264" s="193"/>
      <c r="N1264" s="194"/>
    </row>
    <row r="1265" spans="1:15" ht="16.5" customHeight="1" x14ac:dyDescent="0.25">
      <c r="G1265" s="193"/>
      <c r="H1265" s="194"/>
      <c r="I1265" s="193"/>
      <c r="J1265" s="194"/>
      <c r="K1265" s="193"/>
      <c r="L1265" s="194"/>
      <c r="M1265" s="193"/>
      <c r="N1265" s="194"/>
    </row>
    <row r="1266" spans="1:15" ht="16.5" customHeight="1" x14ac:dyDescent="0.25">
      <c r="G1266" s="193"/>
      <c r="H1266" s="194"/>
      <c r="I1266" s="193"/>
      <c r="J1266" s="194"/>
      <c r="K1266" s="193"/>
      <c r="L1266" s="194"/>
      <c r="M1266" s="193"/>
      <c r="N1266" s="194"/>
    </row>
    <row r="1267" spans="1:15" ht="16.5" customHeight="1" x14ac:dyDescent="0.25">
      <c r="G1267" s="193"/>
      <c r="H1267" s="194"/>
      <c r="I1267" s="193"/>
      <c r="J1267" s="194"/>
      <c r="K1267" s="193"/>
      <c r="L1267" s="194"/>
      <c r="M1267" s="193"/>
      <c r="N1267" s="194"/>
    </row>
    <row r="1268" spans="1:15" ht="16.5" customHeight="1" x14ac:dyDescent="0.25">
      <c r="G1268" s="193"/>
      <c r="H1268" s="194"/>
      <c r="I1268" s="193"/>
      <c r="J1268" s="194"/>
      <c r="K1268" s="193"/>
      <c r="L1268" s="194"/>
      <c r="M1268" s="193"/>
      <c r="N1268" s="194"/>
    </row>
    <row r="1269" spans="1:15" ht="16.5" customHeight="1" x14ac:dyDescent="0.25">
      <c r="G1269" s="193"/>
      <c r="H1269" s="194"/>
      <c r="I1269" s="193"/>
      <c r="J1269" s="194"/>
      <c r="K1269" s="193"/>
      <c r="L1269" s="194"/>
      <c r="M1269" s="193"/>
      <c r="N1269" s="194"/>
    </row>
    <row r="1270" spans="1:15" ht="16.5" customHeight="1" x14ac:dyDescent="0.25">
      <c r="G1270" s="193"/>
      <c r="H1270" s="194"/>
      <c r="I1270" s="193"/>
      <c r="J1270" s="194"/>
      <c r="K1270" s="193"/>
      <c r="L1270" s="194"/>
      <c r="M1270" s="193"/>
      <c r="N1270" s="194"/>
    </row>
    <row r="1271" spans="1:15" ht="16.5" customHeight="1" x14ac:dyDescent="0.25">
      <c r="G1271" s="193"/>
      <c r="H1271" s="194"/>
      <c r="I1271" s="193"/>
      <c r="J1271" s="194"/>
      <c r="K1271" s="193"/>
      <c r="L1271" s="194"/>
      <c r="M1271" s="193"/>
      <c r="N1271" s="194"/>
    </row>
    <row r="1272" spans="1:15" ht="16.5" customHeight="1" x14ac:dyDescent="0.25">
      <c r="G1272" s="193"/>
      <c r="H1272" s="194"/>
      <c r="I1272" s="193"/>
      <c r="J1272" s="194"/>
      <c r="K1272" s="193"/>
      <c r="L1272" s="194"/>
      <c r="M1272" s="193"/>
      <c r="N1272" s="194"/>
    </row>
    <row r="1273" spans="1:15" ht="16.5" customHeight="1" x14ac:dyDescent="0.25">
      <c r="G1273" s="193"/>
      <c r="H1273" s="194"/>
      <c r="I1273" s="193"/>
      <c r="J1273" s="194"/>
      <c r="K1273" s="193"/>
      <c r="L1273" s="194"/>
      <c r="M1273" s="193"/>
      <c r="N1273" s="194"/>
    </row>
    <row r="1274" spans="1:15" ht="16.5" customHeight="1" x14ac:dyDescent="0.25">
      <c r="G1274" s="193"/>
      <c r="H1274" s="194"/>
      <c r="I1274" s="193"/>
      <c r="J1274" s="194"/>
      <c r="K1274" s="193"/>
      <c r="L1274" s="194"/>
      <c r="M1274" s="193"/>
      <c r="N1274" s="194"/>
    </row>
    <row r="1275" spans="1:15" ht="16.5" customHeight="1" thickBot="1" x14ac:dyDescent="0.3">
      <c r="A1275" s="177"/>
      <c r="B1275" s="178"/>
      <c r="C1275" s="178"/>
      <c r="D1275" s="178"/>
      <c r="E1275" s="178"/>
      <c r="G1275" s="195"/>
      <c r="H1275" s="196"/>
      <c r="I1275" s="195"/>
      <c r="J1275" s="196"/>
      <c r="K1275" s="195"/>
      <c r="L1275" s="196"/>
      <c r="M1275" s="195"/>
      <c r="N1275" s="196"/>
    </row>
    <row r="1276" spans="1:15" s="179" customFormat="1" ht="36" customHeight="1" thickBot="1" x14ac:dyDescent="0.3">
      <c r="C1276" s="180"/>
      <c r="D1276" s="180"/>
      <c r="E1276" s="180"/>
      <c r="F1276" s="271"/>
      <c r="G1276" s="181" t="str">
        <f t="shared" ref="G1276" si="406">IF(ISNUMBER(H1276),"Feld:","")</f>
        <v/>
      </c>
      <c r="H1276" s="179" t="str">
        <f>INDEX('Vorrunden-Einzelergebnisse'!C:C,B1277)</f>
        <v xml:space="preserve"> </v>
      </c>
      <c r="O1276" s="271"/>
    </row>
    <row r="1277" spans="1:15" s="185" customFormat="1" ht="27.4" customHeight="1" x14ac:dyDescent="0.25">
      <c r="A1277" s="182" t="s">
        <v>55</v>
      </c>
      <c r="B1277" s="183">
        <f t="shared" ref="B1277" si="407">B1239+1</f>
        <v>129</v>
      </c>
      <c r="C1277" s="184" t="str">
        <f t="shared" ref="C1277" si="408">IF(B1277+1&lt;=B1280,B1277+1,"")</f>
        <v/>
      </c>
      <c r="D1277" s="184" t="e">
        <f t="shared" ref="D1277" si="409">IF(C1277+1&lt;=B1280,C1277+1,"")</f>
        <v>#VALUE!</v>
      </c>
      <c r="E1277" s="184" t="e">
        <f t="shared" ref="E1277" si="410">IF(D1277+1&lt;=B1280,D1277+1,"")</f>
        <v>#VALUE!</v>
      </c>
      <c r="F1277" s="272"/>
      <c r="G1277" s="186" t="str">
        <f>IFERROR(INDEX('Vorrunden-Einzelergebnisse'!$H:$H,B1277),"")</f>
        <v xml:space="preserve"> </v>
      </c>
      <c r="H1277" s="187" t="str">
        <f>IFERROR(INDEX('Vorrunden-Einzelergebnisse'!$I:$I,B1277),"")</f>
        <v xml:space="preserve"> </v>
      </c>
      <c r="I1277" s="186" t="str">
        <f>IFERROR(INDEX('Vorrunden-Einzelergebnisse'!$H:$H,C1277),"")</f>
        <v/>
      </c>
      <c r="J1277" s="187" t="str">
        <f>IFERROR(INDEX('Vorrunden-Einzelergebnisse'!$I:$I,C1277),"")</f>
        <v/>
      </c>
      <c r="K1277" s="186" t="str">
        <f>IFERROR(INDEX('Vorrunden-Einzelergebnisse'!$H:$H,D1277),"")</f>
        <v/>
      </c>
      <c r="L1277" s="187" t="str">
        <f>IFERROR(INDEX('Vorrunden-Einzelergebnisse'!$I:$I,D1277),"")</f>
        <v/>
      </c>
      <c r="M1277" s="186" t="str">
        <f>IFERROR(INDEX('Vorrunden-Einzelergebnisse'!$H:$H,E1277),"")</f>
        <v/>
      </c>
      <c r="N1277" s="187" t="str">
        <f>IFERROR(INDEX('Vorrunden-Einzelergebnisse'!$I:$I,E1277),"")</f>
        <v/>
      </c>
      <c r="O1277" s="272"/>
    </row>
    <row r="1278" spans="1:15" ht="64.5" customHeight="1" x14ac:dyDescent="0.25">
      <c r="A1278" s="188"/>
      <c r="G1278" s="189"/>
      <c r="H1278" s="190"/>
      <c r="I1278" s="191"/>
      <c r="J1278" s="190"/>
      <c r="K1278" s="191"/>
      <c r="L1278" s="190"/>
      <c r="M1278" s="191"/>
      <c r="N1278" s="190"/>
    </row>
    <row r="1279" spans="1:15" ht="16.5" customHeight="1" x14ac:dyDescent="0.25">
      <c r="A1279" s="192" t="s">
        <v>56</v>
      </c>
      <c r="B1279" s="175">
        <f>MATCH(H1276,'Vorrunden-Einzelergebnisse'!C:C,1)</f>
        <v>129</v>
      </c>
      <c r="G1279" s="193"/>
      <c r="H1279" s="194"/>
      <c r="I1279" s="193"/>
      <c r="J1279" s="194"/>
      <c r="K1279" s="193"/>
      <c r="L1279" s="194"/>
      <c r="M1279" s="193"/>
      <c r="N1279" s="194"/>
    </row>
    <row r="1280" spans="1:15" ht="16.5" customHeight="1" x14ac:dyDescent="0.25">
      <c r="A1280" s="192" t="s">
        <v>57</v>
      </c>
      <c r="B1280" s="175">
        <f t="shared" ref="B1280" si="411">MIN(B1277+3,B1279)</f>
        <v>129</v>
      </c>
      <c r="G1280" s="193"/>
      <c r="H1280" s="194"/>
      <c r="I1280" s="193"/>
      <c r="J1280" s="194"/>
      <c r="K1280" s="193"/>
      <c r="L1280" s="194"/>
      <c r="M1280" s="193"/>
      <c r="N1280" s="194"/>
    </row>
    <row r="1281" spans="1:14" ht="16.5" customHeight="1" x14ac:dyDescent="0.25">
      <c r="A1281" s="192" t="s">
        <v>58</v>
      </c>
      <c r="G1281" s="193"/>
      <c r="H1281" s="194"/>
      <c r="I1281" s="193"/>
      <c r="J1281" s="194"/>
      <c r="K1281" s="193"/>
      <c r="L1281" s="194"/>
      <c r="M1281" s="193"/>
      <c r="N1281" s="194"/>
    </row>
    <row r="1282" spans="1:14" ht="16.5" customHeight="1" x14ac:dyDescent="0.25">
      <c r="G1282" s="193"/>
      <c r="H1282" s="194"/>
      <c r="I1282" s="193"/>
      <c r="J1282" s="194"/>
      <c r="K1282" s="193"/>
      <c r="L1282" s="194"/>
      <c r="M1282" s="193"/>
      <c r="N1282" s="194"/>
    </row>
    <row r="1283" spans="1:14" ht="16.5" customHeight="1" x14ac:dyDescent="0.25">
      <c r="G1283" s="193"/>
      <c r="H1283" s="194"/>
      <c r="I1283" s="193"/>
      <c r="J1283" s="194"/>
      <c r="K1283" s="193"/>
      <c r="L1283" s="194"/>
      <c r="M1283" s="193"/>
      <c r="N1283" s="194"/>
    </row>
    <row r="1284" spans="1:14" ht="16.5" customHeight="1" x14ac:dyDescent="0.25">
      <c r="G1284" s="193"/>
      <c r="H1284" s="194"/>
      <c r="I1284" s="193"/>
      <c r="J1284" s="194"/>
      <c r="K1284" s="193"/>
      <c r="L1284" s="194"/>
      <c r="M1284" s="193"/>
      <c r="N1284" s="194"/>
    </row>
    <row r="1285" spans="1:14" ht="16.5" customHeight="1" x14ac:dyDescent="0.25">
      <c r="G1285" s="193"/>
      <c r="H1285" s="194"/>
      <c r="I1285" s="193"/>
      <c r="J1285" s="194"/>
      <c r="K1285" s="193"/>
      <c r="L1285" s="194"/>
      <c r="M1285" s="193"/>
      <c r="N1285" s="194"/>
    </row>
    <row r="1286" spans="1:14" ht="16.5" customHeight="1" x14ac:dyDescent="0.25">
      <c r="G1286" s="193"/>
      <c r="H1286" s="194"/>
      <c r="I1286" s="193"/>
      <c r="J1286" s="194"/>
      <c r="K1286" s="193"/>
      <c r="L1286" s="194"/>
      <c r="M1286" s="193"/>
      <c r="N1286" s="194"/>
    </row>
    <row r="1287" spans="1:14" ht="16.5" customHeight="1" x14ac:dyDescent="0.25">
      <c r="G1287" s="193"/>
      <c r="H1287" s="194"/>
      <c r="I1287" s="193"/>
      <c r="J1287" s="194"/>
      <c r="K1287" s="193"/>
      <c r="L1287" s="194"/>
      <c r="M1287" s="193"/>
      <c r="N1287" s="194"/>
    </row>
    <row r="1288" spans="1:14" ht="16.5" customHeight="1" x14ac:dyDescent="0.25">
      <c r="G1288" s="193"/>
      <c r="H1288" s="194"/>
      <c r="I1288" s="193"/>
      <c r="J1288" s="194"/>
      <c r="K1288" s="193"/>
      <c r="L1288" s="194"/>
      <c r="M1288" s="193"/>
      <c r="N1288" s="194"/>
    </row>
    <row r="1289" spans="1:14" ht="16.5" customHeight="1" x14ac:dyDescent="0.25">
      <c r="G1289" s="193"/>
      <c r="H1289" s="194"/>
      <c r="I1289" s="193"/>
      <c r="J1289" s="194"/>
      <c r="K1289" s="193"/>
      <c r="L1289" s="194"/>
      <c r="M1289" s="193"/>
      <c r="N1289" s="194"/>
    </row>
    <row r="1290" spans="1:14" ht="16.5" customHeight="1" x14ac:dyDescent="0.25">
      <c r="G1290" s="193"/>
      <c r="H1290" s="194"/>
      <c r="I1290" s="193"/>
      <c r="J1290" s="194"/>
      <c r="K1290" s="193"/>
      <c r="L1290" s="194"/>
      <c r="M1290" s="193"/>
      <c r="N1290" s="194"/>
    </row>
    <row r="1291" spans="1:14" ht="16.5" customHeight="1" x14ac:dyDescent="0.25">
      <c r="G1291" s="193"/>
      <c r="H1291" s="194"/>
      <c r="I1291" s="193"/>
      <c r="J1291" s="194"/>
      <c r="K1291" s="193"/>
      <c r="L1291" s="194"/>
      <c r="M1291" s="193"/>
      <c r="N1291" s="194"/>
    </row>
    <row r="1292" spans="1:14" ht="16.5" customHeight="1" x14ac:dyDescent="0.25">
      <c r="G1292" s="193"/>
      <c r="H1292" s="194"/>
      <c r="I1292" s="193"/>
      <c r="J1292" s="194"/>
      <c r="K1292" s="193"/>
      <c r="L1292" s="194"/>
      <c r="M1292" s="193"/>
      <c r="N1292" s="194"/>
    </row>
    <row r="1293" spans="1:14" ht="16.5" customHeight="1" x14ac:dyDescent="0.25">
      <c r="G1293" s="193"/>
      <c r="H1293" s="194"/>
      <c r="I1293" s="193"/>
      <c r="J1293" s="194"/>
      <c r="K1293" s="193"/>
      <c r="L1293" s="194"/>
      <c r="M1293" s="193"/>
      <c r="N1293" s="194"/>
    </row>
    <row r="1294" spans="1:14" ht="16.5" customHeight="1" x14ac:dyDescent="0.25">
      <c r="G1294" s="193"/>
      <c r="H1294" s="194"/>
      <c r="I1294" s="193"/>
      <c r="J1294" s="194"/>
      <c r="K1294" s="193"/>
      <c r="L1294" s="194"/>
      <c r="M1294" s="193"/>
      <c r="N1294" s="194"/>
    </row>
    <row r="1295" spans="1:14" ht="16.5" customHeight="1" x14ac:dyDescent="0.25">
      <c r="G1295" s="193"/>
      <c r="H1295" s="194"/>
      <c r="I1295" s="193"/>
      <c r="J1295" s="194"/>
      <c r="K1295" s="193"/>
      <c r="L1295" s="194"/>
      <c r="M1295" s="193"/>
      <c r="N1295" s="194"/>
    </row>
    <row r="1296" spans="1:14" ht="16.5" customHeight="1" thickBot="1" x14ac:dyDescent="0.3">
      <c r="G1296" s="195"/>
      <c r="H1296" s="196"/>
      <c r="I1296" s="195"/>
      <c r="J1296" s="196"/>
      <c r="K1296" s="195"/>
      <c r="L1296" s="196"/>
      <c r="M1296" s="195"/>
      <c r="N1296" s="196"/>
    </row>
    <row r="1297" spans="2:15" s="185" customFormat="1" ht="27.4" customHeight="1" x14ac:dyDescent="0.25">
      <c r="B1297" s="197"/>
      <c r="C1297" s="197"/>
      <c r="D1297" s="197"/>
      <c r="E1297" s="197"/>
      <c r="F1297" s="272"/>
      <c r="G1297" s="186" t="str">
        <f t="shared" ref="G1297" si="412">H1277</f>
        <v xml:space="preserve"> </v>
      </c>
      <c r="H1297" s="187" t="str">
        <f t="shared" ref="H1297" si="413">G1277</f>
        <v xml:space="preserve"> </v>
      </c>
      <c r="I1297" s="186" t="str">
        <f t="shared" ref="I1297" si="414">J1277</f>
        <v/>
      </c>
      <c r="J1297" s="187" t="str">
        <f t="shared" ref="J1297" si="415">I1277</f>
        <v/>
      </c>
      <c r="K1297" s="186" t="str">
        <f t="shared" ref="K1297" si="416">L1277</f>
        <v/>
      </c>
      <c r="L1297" s="187" t="str">
        <f t="shared" ref="L1297" si="417">K1277</f>
        <v/>
      </c>
      <c r="M1297" s="186" t="str">
        <f t="shared" ref="M1297" si="418">N1277</f>
        <v/>
      </c>
      <c r="N1297" s="187" t="str">
        <f t="shared" ref="N1297" si="419">M1277</f>
        <v/>
      </c>
      <c r="O1297" s="272"/>
    </row>
    <row r="1298" spans="2:15" ht="64.5" customHeight="1" x14ac:dyDescent="0.25">
      <c r="G1298" s="191"/>
      <c r="H1298" s="190"/>
      <c r="I1298" s="191"/>
      <c r="J1298" s="190"/>
      <c r="K1298" s="191"/>
      <c r="L1298" s="190"/>
      <c r="M1298" s="191"/>
      <c r="N1298" s="190"/>
    </row>
    <row r="1299" spans="2:15" ht="16.5" customHeight="1" x14ac:dyDescent="0.25">
      <c r="G1299" s="193"/>
      <c r="H1299" s="194"/>
      <c r="I1299" s="193"/>
      <c r="J1299" s="194"/>
      <c r="K1299" s="193"/>
      <c r="L1299" s="194"/>
      <c r="M1299" s="193"/>
      <c r="N1299" s="194"/>
    </row>
    <row r="1300" spans="2:15" ht="16.5" customHeight="1" x14ac:dyDescent="0.25">
      <c r="G1300" s="193"/>
      <c r="H1300" s="194"/>
      <c r="I1300" s="193"/>
      <c r="J1300" s="194"/>
      <c r="K1300" s="193"/>
      <c r="L1300" s="194"/>
      <c r="M1300" s="193"/>
      <c r="N1300" s="194"/>
    </row>
    <row r="1301" spans="2:15" ht="16.5" customHeight="1" x14ac:dyDescent="0.25">
      <c r="G1301" s="193"/>
      <c r="H1301" s="194"/>
      <c r="I1301" s="193"/>
      <c r="J1301" s="194"/>
      <c r="K1301" s="193"/>
      <c r="L1301" s="194"/>
      <c r="M1301" s="193"/>
      <c r="N1301" s="194"/>
    </row>
    <row r="1302" spans="2:15" ht="16.5" customHeight="1" x14ac:dyDescent="0.25">
      <c r="G1302" s="193"/>
      <c r="H1302" s="194"/>
      <c r="I1302" s="193"/>
      <c r="J1302" s="194"/>
      <c r="K1302" s="193"/>
      <c r="L1302" s="194"/>
      <c r="M1302" s="193"/>
      <c r="N1302" s="194"/>
    </row>
    <row r="1303" spans="2:15" ht="16.5" customHeight="1" x14ac:dyDescent="0.25">
      <c r="G1303" s="193"/>
      <c r="H1303" s="194"/>
      <c r="I1303" s="193"/>
      <c r="J1303" s="194"/>
      <c r="K1303" s="193"/>
      <c r="L1303" s="194"/>
      <c r="M1303" s="193"/>
      <c r="N1303" s="194"/>
    </row>
    <row r="1304" spans="2:15" ht="16.5" customHeight="1" x14ac:dyDescent="0.25">
      <c r="G1304" s="193"/>
      <c r="H1304" s="194"/>
      <c r="I1304" s="193"/>
      <c r="J1304" s="194"/>
      <c r="K1304" s="193"/>
      <c r="L1304" s="194"/>
      <c r="M1304" s="193"/>
      <c r="N1304" s="194"/>
    </row>
    <row r="1305" spans="2:15" ht="16.5" customHeight="1" x14ac:dyDescent="0.25">
      <c r="G1305" s="193"/>
      <c r="H1305" s="194"/>
      <c r="I1305" s="193"/>
      <c r="J1305" s="194"/>
      <c r="K1305" s="193"/>
      <c r="L1305" s="194"/>
      <c r="M1305" s="193"/>
      <c r="N1305" s="194"/>
    </row>
    <row r="1306" spans="2:15" ht="16.5" customHeight="1" x14ac:dyDescent="0.25">
      <c r="G1306" s="193"/>
      <c r="H1306" s="194"/>
      <c r="I1306" s="193"/>
      <c r="J1306" s="194"/>
      <c r="K1306" s="193"/>
      <c r="L1306" s="194"/>
      <c r="M1306" s="193"/>
      <c r="N1306" s="194"/>
    </row>
    <row r="1307" spans="2:15" ht="16.5" customHeight="1" x14ac:dyDescent="0.25">
      <c r="G1307" s="193"/>
      <c r="H1307" s="194"/>
      <c r="I1307" s="193"/>
      <c r="J1307" s="194"/>
      <c r="K1307" s="193"/>
      <c r="L1307" s="194"/>
      <c r="M1307" s="193"/>
      <c r="N1307" s="194"/>
    </row>
    <row r="1308" spans="2:15" ht="16.5" customHeight="1" x14ac:dyDescent="0.25">
      <c r="G1308" s="193"/>
      <c r="H1308" s="194"/>
      <c r="I1308" s="193"/>
      <c r="J1308" s="194"/>
      <c r="K1308" s="193"/>
      <c r="L1308" s="194"/>
      <c r="M1308" s="193"/>
      <c r="N1308" s="194"/>
    </row>
    <row r="1309" spans="2:15" ht="16.5" customHeight="1" x14ac:dyDescent="0.25">
      <c r="G1309" s="193"/>
      <c r="H1309" s="194"/>
      <c r="I1309" s="193"/>
      <c r="J1309" s="194"/>
      <c r="K1309" s="193"/>
      <c r="L1309" s="194"/>
      <c r="M1309" s="193"/>
      <c r="N1309" s="194"/>
    </row>
    <row r="1310" spans="2:15" ht="16.5" customHeight="1" x14ac:dyDescent="0.25">
      <c r="G1310" s="193"/>
      <c r="H1310" s="194"/>
      <c r="I1310" s="193"/>
      <c r="J1310" s="194"/>
      <c r="K1310" s="193"/>
      <c r="L1310" s="194"/>
      <c r="M1310" s="193"/>
      <c r="N1310" s="194"/>
    </row>
    <row r="1311" spans="2:15" ht="16.5" customHeight="1" x14ac:dyDescent="0.25">
      <c r="G1311" s="193"/>
      <c r="H1311" s="194"/>
      <c r="I1311" s="193"/>
      <c r="J1311" s="194"/>
      <c r="K1311" s="193"/>
      <c r="L1311" s="194"/>
      <c r="M1311" s="193"/>
      <c r="N1311" s="194"/>
    </row>
    <row r="1312" spans="2:15" ht="16.5" customHeight="1" x14ac:dyDescent="0.25">
      <c r="G1312" s="193"/>
      <c r="H1312" s="194"/>
      <c r="I1312" s="193"/>
      <c r="J1312" s="194"/>
      <c r="K1312" s="193"/>
      <c r="L1312" s="194"/>
      <c r="M1312" s="193"/>
      <c r="N1312" s="194"/>
    </row>
    <row r="1313" spans="1:14" ht="16.5" customHeight="1" x14ac:dyDescent="0.25">
      <c r="G1313" s="193"/>
      <c r="H1313" s="194"/>
      <c r="I1313" s="193"/>
      <c r="J1313" s="194"/>
      <c r="K1313" s="193"/>
      <c r="L1313" s="194"/>
      <c r="M1313" s="193"/>
      <c r="N1313" s="194"/>
    </row>
    <row r="1314" spans="1:14" ht="16.5" customHeight="1" x14ac:dyDescent="0.25">
      <c r="G1314" s="193"/>
      <c r="H1314" s="194"/>
      <c r="I1314" s="193"/>
      <c r="J1314" s="194"/>
      <c r="K1314" s="193"/>
      <c r="L1314" s="194"/>
      <c r="M1314" s="193"/>
      <c r="N1314" s="194"/>
    </row>
    <row r="1315" spans="1:14" ht="16.5" customHeight="1" x14ac:dyDescent="0.25">
      <c r="G1315" s="193"/>
      <c r="H1315" s="194"/>
      <c r="I1315" s="193"/>
      <c r="J1315" s="194"/>
      <c r="K1315" s="193"/>
      <c r="L1315" s="194"/>
      <c r="M1315" s="193"/>
      <c r="N1315" s="194"/>
    </row>
    <row r="1316" spans="1:14" ht="16.5" customHeight="1" thickBot="1" x14ac:dyDescent="0.3">
      <c r="A1316" s="177"/>
      <c r="B1316" s="178"/>
      <c r="C1316" s="178"/>
      <c r="D1316" s="178"/>
      <c r="E1316" s="178"/>
      <c r="G1316" s="195"/>
      <c r="H1316" s="196"/>
      <c r="I1316" s="195"/>
      <c r="J1316" s="196"/>
      <c r="K1316" s="195"/>
      <c r="L1316" s="196"/>
      <c r="M1316" s="195"/>
      <c r="N1316" s="196"/>
    </row>
    <row r="1317" spans="1:14" s="268" customFormat="1" x14ac:dyDescent="0.25">
      <c r="B1317" s="273"/>
      <c r="C1317" s="273"/>
      <c r="D1317" s="273"/>
      <c r="E1317" s="273"/>
    </row>
  </sheetData>
  <sheetProtection sheet="1" objects="1" scenarios="1"/>
  <mergeCells count="1">
    <mergeCell ref="G4:N4"/>
  </mergeCells>
  <printOptions horizontalCentered="1" verticalCentered="1"/>
  <pageMargins left="0.19685039370078741" right="0.19685039370078741" top="0.19685039370078741" bottom="0.19685039370078741" header="0.19685039370078741" footer="0.19685039370078741"/>
  <pageSetup paperSize="9" scale="97" orientation="portrait" horizontalDpi="4294967293" verticalDpi="0" r:id="rId1"/>
  <rowBreaks count="31" manualBreakCount="31">
    <brk id="45" min="6" max="13" man="1"/>
    <brk id="86" min="6" max="13" man="1"/>
    <brk id="127" min="6" max="13" man="1"/>
    <brk id="168" min="6" max="13" man="1"/>
    <brk id="209" min="6" max="13" man="1"/>
    <brk id="250" min="6" max="13" man="1"/>
    <brk id="291" min="6" max="13" man="1"/>
    <brk id="332" min="6" max="13" man="1"/>
    <brk id="373" min="6" max="13" man="1"/>
    <brk id="414" min="6" max="13" man="1"/>
    <brk id="455" min="6" max="13" man="1"/>
    <brk id="496" min="6" max="13" man="1"/>
    <brk id="537" min="6" max="13" man="1"/>
    <brk id="578" min="6" max="13" man="1"/>
    <brk id="619" min="6" max="13" man="1"/>
    <brk id="660" min="6" max="13" man="1"/>
    <brk id="701" min="6" max="13" man="1"/>
    <brk id="742" min="6" max="13" man="1"/>
    <brk id="783" min="6" max="13" man="1"/>
    <brk id="824" min="6" max="13" man="1"/>
    <brk id="865" min="6" max="13" man="1"/>
    <brk id="906" min="6" max="13" man="1"/>
    <brk id="947" min="6" max="13" man="1"/>
    <brk id="988" min="6" max="13" man="1"/>
    <brk id="1029" min="6" max="13" man="1"/>
    <brk id="1070" min="6" max="13" man="1"/>
    <brk id="1111" min="6" max="13" man="1"/>
    <brk id="1152" min="6" max="13" man="1"/>
    <brk id="1193" min="6" max="13" man="1"/>
    <brk id="1234" min="6" max="13" man="1"/>
    <brk id="1275" min="6" max="13" man="1"/>
  </rowBreaks>
  <drawing r:id="rId2"/>
  <pictur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autoPageBreaks="0"/>
  </sheetPr>
  <dimension ref="A1:H613"/>
  <sheetViews>
    <sheetView zoomScaleNormal="100" zoomScaleSheetLayoutView="100" workbookViewId="0">
      <pane ySplit="4" topLeftCell="A5" activePane="bottomLeft" state="frozen"/>
      <selection activeCell="K23" sqref="K23"/>
      <selection pane="bottomLeft" activeCell="A3" sqref="A3"/>
    </sheetView>
  </sheetViews>
  <sheetFormatPr baseColWidth="10" defaultColWidth="11.5703125" defaultRowHeight="14.25" x14ac:dyDescent="0.25"/>
  <cols>
    <col min="1" max="1" width="8.7109375" style="219" customWidth="1"/>
    <col min="2" max="7" width="16.5703125" style="174" customWidth="1"/>
    <col min="8" max="8" width="11.5703125" style="219"/>
    <col min="9" max="16384" width="11.5703125" style="174"/>
  </cols>
  <sheetData>
    <row r="1" spans="1:8" s="219" customFormat="1" ht="15" customHeight="1" x14ac:dyDescent="0.25"/>
    <row r="2" spans="1:8" s="220" customFormat="1" ht="15.75" x14ac:dyDescent="0.25">
      <c r="B2" s="226" t="str">
        <f>"Nur die ersten " &amp; 2^INT(LOG(TeamsCount,2)) &amp; " Seiten drucken!"</f>
        <v>Nur die ersten 2 Seiten drucken!</v>
      </c>
      <c r="G2" s="227" t="s">
        <v>163</v>
      </c>
    </row>
    <row r="3" spans="1:8" s="219" customFormat="1" ht="15" customHeight="1" x14ac:dyDescent="0.25"/>
    <row r="4" spans="1:8" s="97" customFormat="1" ht="27" customHeight="1" x14ac:dyDescent="0.25">
      <c r="A4" s="265"/>
      <c r="B4" s="340" t="str">
        <f>Title</f>
        <v>10. MMT  am 3. Mai 2014 in Erlangen</v>
      </c>
      <c r="C4" s="340"/>
      <c r="D4" s="340"/>
      <c r="E4" s="340"/>
      <c r="F4" s="340"/>
      <c r="G4" s="340"/>
      <c r="H4" s="267"/>
    </row>
    <row r="5" spans="1:8" s="28" customFormat="1" ht="45" customHeight="1" thickBot="1" x14ac:dyDescent="0.3">
      <c r="A5" s="266"/>
      <c r="B5" s="338" t="s">
        <v>87</v>
      </c>
      <c r="C5" s="338"/>
      <c r="H5" s="266"/>
    </row>
    <row r="6" spans="1:8" ht="27.6" customHeight="1" x14ac:dyDescent="0.25">
      <c r="B6" s="29" t="s">
        <v>107</v>
      </c>
      <c r="C6" s="30" t="s">
        <v>108</v>
      </c>
      <c r="D6" s="29" t="str">
        <f>C6</f>
        <v>FP01_T2</v>
      </c>
      <c r="E6" s="30" t="str">
        <f>B6</f>
        <v>FP01_T1</v>
      </c>
      <c r="F6" s="29" t="str">
        <f>B6</f>
        <v>FP01_T1</v>
      </c>
      <c r="G6" s="30" t="str">
        <f>C6</f>
        <v>FP01_T2</v>
      </c>
    </row>
    <row r="7" spans="1:8" ht="33" customHeight="1" thickBot="1" x14ac:dyDescent="0.3">
      <c r="B7" s="40"/>
      <c r="C7" s="41"/>
      <c r="D7" s="40"/>
      <c r="E7" s="41"/>
      <c r="F7" s="40"/>
      <c r="G7" s="41"/>
    </row>
    <row r="8" spans="1:8" ht="70.5" customHeight="1" thickBot="1" x14ac:dyDescent="0.3">
      <c r="B8" s="37"/>
      <c r="C8" s="38"/>
      <c r="D8" s="39"/>
      <c r="E8" s="38"/>
      <c r="F8" s="39"/>
      <c r="G8" s="38"/>
    </row>
    <row r="9" spans="1:8" ht="18.75" customHeight="1" x14ac:dyDescent="0.25">
      <c r="B9" s="35"/>
      <c r="C9" s="36"/>
      <c r="D9" s="35"/>
      <c r="E9" s="36"/>
      <c r="F9" s="35"/>
      <c r="G9" s="36"/>
    </row>
    <row r="10" spans="1:8" ht="18.75" customHeight="1" x14ac:dyDescent="0.25">
      <c r="B10" s="31"/>
      <c r="C10" s="32"/>
      <c r="D10" s="31"/>
      <c r="E10" s="32"/>
      <c r="F10" s="31"/>
      <c r="G10" s="32"/>
    </row>
    <row r="11" spans="1:8" ht="18.75" customHeight="1" x14ac:dyDescent="0.25">
      <c r="B11" s="31"/>
      <c r="C11" s="32"/>
      <c r="D11" s="31"/>
      <c r="E11" s="32"/>
      <c r="F11" s="31"/>
      <c r="G11" s="32"/>
    </row>
    <row r="12" spans="1:8" ht="18.75" customHeight="1" x14ac:dyDescent="0.25">
      <c r="B12" s="31"/>
      <c r="C12" s="32"/>
      <c r="D12" s="31"/>
      <c r="E12" s="32"/>
      <c r="F12" s="31"/>
      <c r="G12" s="32"/>
    </row>
    <row r="13" spans="1:8" ht="18.75" customHeight="1" x14ac:dyDescent="0.25">
      <c r="B13" s="31"/>
      <c r="C13" s="32"/>
      <c r="D13" s="31"/>
      <c r="E13" s="32"/>
      <c r="F13" s="31"/>
      <c r="G13" s="32"/>
    </row>
    <row r="14" spans="1:8" ht="18.75" customHeight="1" x14ac:dyDescent="0.25">
      <c r="B14" s="31"/>
      <c r="C14" s="32"/>
      <c r="D14" s="31"/>
      <c r="E14" s="32"/>
      <c r="F14" s="31"/>
      <c r="G14" s="32"/>
    </row>
    <row r="15" spans="1:8" ht="18.75" customHeight="1" x14ac:dyDescent="0.25">
      <c r="B15" s="31"/>
      <c r="C15" s="32"/>
      <c r="D15" s="31"/>
      <c r="E15" s="32"/>
      <c r="F15" s="31"/>
      <c r="G15" s="32"/>
    </row>
    <row r="16" spans="1:8" ht="18.75" customHeight="1" x14ac:dyDescent="0.25">
      <c r="B16" s="31"/>
      <c r="C16" s="32"/>
      <c r="D16" s="31"/>
      <c r="E16" s="32"/>
      <c r="F16" s="31"/>
      <c r="G16" s="32"/>
    </row>
    <row r="17" spans="2:7" ht="18.75" customHeight="1" x14ac:dyDescent="0.25">
      <c r="B17" s="31"/>
      <c r="C17" s="32"/>
      <c r="D17" s="31"/>
      <c r="E17" s="32"/>
      <c r="F17" s="31"/>
      <c r="G17" s="32"/>
    </row>
    <row r="18" spans="2:7" ht="18.75" customHeight="1" x14ac:dyDescent="0.25">
      <c r="B18" s="31"/>
      <c r="C18" s="32"/>
      <c r="D18" s="31"/>
      <c r="E18" s="32"/>
      <c r="F18" s="31"/>
      <c r="G18" s="32"/>
    </row>
    <row r="19" spans="2:7" ht="18.75" customHeight="1" x14ac:dyDescent="0.25">
      <c r="B19" s="31"/>
      <c r="C19" s="32"/>
      <c r="D19" s="31"/>
      <c r="E19" s="32"/>
      <c r="F19" s="31"/>
      <c r="G19" s="32"/>
    </row>
    <row r="20" spans="2:7" ht="18.75" customHeight="1" x14ac:dyDescent="0.25">
      <c r="B20" s="31"/>
      <c r="C20" s="32"/>
      <c r="D20" s="31"/>
      <c r="E20" s="32"/>
      <c r="F20" s="31"/>
      <c r="G20" s="32"/>
    </row>
    <row r="21" spans="2:7" ht="18.75" customHeight="1" x14ac:dyDescent="0.25">
      <c r="B21" s="31"/>
      <c r="C21" s="32"/>
      <c r="D21" s="31"/>
      <c r="E21" s="32"/>
      <c r="F21" s="31"/>
      <c r="G21" s="32"/>
    </row>
    <row r="22" spans="2:7" ht="18.75" customHeight="1" x14ac:dyDescent="0.25">
      <c r="B22" s="31"/>
      <c r="C22" s="32"/>
      <c r="D22" s="31"/>
      <c r="E22" s="32"/>
      <c r="F22" s="31"/>
      <c r="G22" s="32"/>
    </row>
    <row r="23" spans="2:7" ht="18.75" customHeight="1" x14ac:dyDescent="0.25">
      <c r="B23" s="31"/>
      <c r="C23" s="32"/>
      <c r="D23" s="31"/>
      <c r="E23" s="32"/>
      <c r="F23" s="31"/>
      <c r="G23" s="32"/>
    </row>
    <row r="24" spans="2:7" ht="18.75" customHeight="1" x14ac:dyDescent="0.25">
      <c r="B24" s="31"/>
      <c r="C24" s="32"/>
      <c r="D24" s="31"/>
      <c r="E24" s="32"/>
      <c r="F24" s="31"/>
      <c r="G24" s="32"/>
    </row>
    <row r="25" spans="2:7" ht="18.75" customHeight="1" x14ac:dyDescent="0.25">
      <c r="B25" s="31"/>
      <c r="C25" s="32"/>
      <c r="D25" s="31"/>
      <c r="E25" s="32"/>
      <c r="F25" s="31"/>
      <c r="G25" s="32"/>
    </row>
    <row r="26" spans="2:7" ht="18.75" customHeight="1" x14ac:dyDescent="0.25">
      <c r="B26" s="31"/>
      <c r="C26" s="32"/>
      <c r="D26" s="31"/>
      <c r="E26" s="32"/>
      <c r="F26" s="31"/>
      <c r="G26" s="32"/>
    </row>
    <row r="27" spans="2:7" ht="18.75" customHeight="1" x14ac:dyDescent="0.25">
      <c r="B27" s="31"/>
      <c r="C27" s="32"/>
      <c r="D27" s="31"/>
      <c r="E27" s="32"/>
      <c r="F27" s="31"/>
      <c r="G27" s="32"/>
    </row>
    <row r="28" spans="2:7" ht="18.75" customHeight="1" x14ac:dyDescent="0.25">
      <c r="B28" s="31"/>
      <c r="C28" s="32"/>
      <c r="D28" s="31"/>
      <c r="E28" s="32"/>
      <c r="F28" s="31"/>
      <c r="G28" s="32"/>
    </row>
    <row r="29" spans="2:7" ht="18.75" customHeight="1" x14ac:dyDescent="0.25">
      <c r="B29" s="31"/>
      <c r="C29" s="32"/>
      <c r="D29" s="31"/>
      <c r="E29" s="32"/>
      <c r="F29" s="31"/>
      <c r="G29" s="32"/>
    </row>
    <row r="30" spans="2:7" ht="18.75" customHeight="1" x14ac:dyDescent="0.25">
      <c r="B30" s="31"/>
      <c r="C30" s="32"/>
      <c r="D30" s="31"/>
      <c r="E30" s="32"/>
      <c r="F30" s="31"/>
      <c r="G30" s="32"/>
    </row>
    <row r="31" spans="2:7" ht="18.75" customHeight="1" x14ac:dyDescent="0.25">
      <c r="B31" s="31"/>
      <c r="C31" s="32"/>
      <c r="D31" s="31"/>
      <c r="E31" s="32"/>
      <c r="F31" s="31"/>
      <c r="G31" s="32"/>
    </row>
    <row r="32" spans="2:7" ht="18.75" customHeight="1" x14ac:dyDescent="0.25">
      <c r="B32" s="31"/>
      <c r="C32" s="32"/>
      <c r="D32" s="31"/>
      <c r="E32" s="32"/>
      <c r="F32" s="31"/>
      <c r="G32" s="32"/>
    </row>
    <row r="33" spans="1:8" ht="18.75" customHeight="1" x14ac:dyDescent="0.25">
      <c r="B33" s="31"/>
      <c r="C33" s="32"/>
      <c r="D33" s="31"/>
      <c r="E33" s="32"/>
      <c r="F33" s="31"/>
      <c r="G33" s="32"/>
    </row>
    <row r="34" spans="1:8" ht="18.75" customHeight="1" x14ac:dyDescent="0.25">
      <c r="B34" s="31"/>
      <c r="C34" s="32"/>
      <c r="D34" s="31"/>
      <c r="E34" s="32"/>
      <c r="F34" s="31"/>
      <c r="G34" s="32"/>
    </row>
    <row r="35" spans="1:8" ht="18.75" customHeight="1" x14ac:dyDescent="0.25">
      <c r="B35" s="31"/>
      <c r="C35" s="32"/>
      <c r="D35" s="31"/>
      <c r="E35" s="32"/>
      <c r="F35" s="31"/>
      <c r="G35" s="32"/>
    </row>
    <row r="36" spans="1:8" ht="18.75" customHeight="1" x14ac:dyDescent="0.25">
      <c r="B36" s="31"/>
      <c r="C36" s="32"/>
      <c r="D36" s="31"/>
      <c r="E36" s="32"/>
      <c r="F36" s="31"/>
      <c r="G36" s="32"/>
    </row>
    <row r="37" spans="1:8" ht="18.75" customHeight="1" x14ac:dyDescent="0.25">
      <c r="B37" s="31"/>
      <c r="C37" s="32"/>
      <c r="D37" s="31"/>
      <c r="E37" s="32"/>
      <c r="F37" s="31"/>
      <c r="G37" s="32"/>
    </row>
    <row r="38" spans="1:8" ht="18.75" customHeight="1" x14ac:dyDescent="0.25">
      <c r="B38" s="31"/>
      <c r="C38" s="32"/>
      <c r="D38" s="31"/>
      <c r="E38" s="32"/>
      <c r="F38" s="31"/>
      <c r="G38" s="32"/>
    </row>
    <row r="39" spans="1:8" ht="18.75" customHeight="1" x14ac:dyDescent="0.25">
      <c r="B39" s="31"/>
      <c r="C39" s="32"/>
      <c r="D39" s="31"/>
      <c r="E39" s="32"/>
      <c r="F39" s="31"/>
      <c r="G39" s="32"/>
    </row>
    <row r="40" spans="1:8" ht="18.75" customHeight="1" x14ac:dyDescent="0.25">
      <c r="B40" s="31"/>
      <c r="C40" s="32"/>
      <c r="D40" s="31"/>
      <c r="E40" s="32"/>
      <c r="F40" s="31"/>
      <c r="G40" s="32"/>
    </row>
    <row r="41" spans="1:8" ht="18.75" customHeight="1" x14ac:dyDescent="0.25">
      <c r="B41" s="31"/>
      <c r="C41" s="32"/>
      <c r="D41" s="31"/>
      <c r="E41" s="32"/>
      <c r="F41" s="31"/>
      <c r="G41" s="32"/>
    </row>
    <row r="42" spans="1:8" ht="18.75" customHeight="1" thickBot="1" x14ac:dyDescent="0.3">
      <c r="B42" s="33"/>
      <c r="C42" s="34"/>
      <c r="D42" s="33"/>
      <c r="E42" s="34"/>
      <c r="F42" s="33"/>
      <c r="G42" s="34"/>
    </row>
    <row r="43" spans="1:8" s="28" customFormat="1" ht="45" customHeight="1" thickBot="1" x14ac:dyDescent="0.3">
      <c r="A43" s="266"/>
      <c r="B43" s="339" t="s">
        <v>88</v>
      </c>
      <c r="C43" s="339"/>
      <c r="H43" s="266"/>
    </row>
    <row r="44" spans="1:8" ht="27.6" customHeight="1" x14ac:dyDescent="0.25">
      <c r="B44" s="29" t="s">
        <v>105</v>
      </c>
      <c r="C44" s="30" t="s">
        <v>106</v>
      </c>
      <c r="D44" s="29" t="str">
        <f>C44</f>
        <v>FP03_T2</v>
      </c>
      <c r="E44" s="30" t="str">
        <f>B44</f>
        <v>FP03_T1</v>
      </c>
      <c r="F44" s="29" t="str">
        <f>B44</f>
        <v>FP03_T1</v>
      </c>
      <c r="G44" s="30" t="str">
        <f>C44</f>
        <v>FP03_T2</v>
      </c>
    </row>
    <row r="45" spans="1:8" ht="33" customHeight="1" thickBot="1" x14ac:dyDescent="0.3">
      <c r="B45" s="40"/>
      <c r="C45" s="41"/>
      <c r="D45" s="40"/>
      <c r="E45" s="41"/>
      <c r="F45" s="40"/>
      <c r="G45" s="41"/>
    </row>
    <row r="46" spans="1:8" ht="70.5" customHeight="1" thickBot="1" x14ac:dyDescent="0.3">
      <c r="B46" s="37"/>
      <c r="C46" s="38"/>
      <c r="D46" s="39"/>
      <c r="E46" s="38"/>
      <c r="F46" s="39"/>
      <c r="G46" s="38"/>
    </row>
    <row r="47" spans="1:8" ht="18.75" customHeight="1" x14ac:dyDescent="0.25">
      <c r="B47" s="35"/>
      <c r="C47" s="36"/>
      <c r="D47" s="35"/>
      <c r="E47" s="36"/>
      <c r="F47" s="35"/>
      <c r="G47" s="36"/>
    </row>
    <row r="48" spans="1:8" ht="18.75" customHeight="1" x14ac:dyDescent="0.25">
      <c r="B48" s="31"/>
      <c r="C48" s="32"/>
      <c r="D48" s="31"/>
      <c r="E48" s="32"/>
      <c r="F48" s="31"/>
      <c r="G48" s="32"/>
    </row>
    <row r="49" spans="2:7" ht="18.75" customHeight="1" x14ac:dyDescent="0.25">
      <c r="B49" s="31"/>
      <c r="C49" s="32"/>
      <c r="D49" s="31"/>
      <c r="E49" s="32"/>
      <c r="F49" s="31"/>
      <c r="G49" s="32"/>
    </row>
    <row r="50" spans="2:7" ht="18.75" customHeight="1" x14ac:dyDescent="0.25">
      <c r="B50" s="31"/>
      <c r="C50" s="32"/>
      <c r="D50" s="31"/>
      <c r="E50" s="32"/>
      <c r="F50" s="31"/>
      <c r="G50" s="32"/>
    </row>
    <row r="51" spans="2:7" ht="18.75" customHeight="1" x14ac:dyDescent="0.25">
      <c r="B51" s="31"/>
      <c r="C51" s="32"/>
      <c r="D51" s="31"/>
      <c r="E51" s="32"/>
      <c r="F51" s="31"/>
      <c r="G51" s="32"/>
    </row>
    <row r="52" spans="2:7" ht="18.75" customHeight="1" x14ac:dyDescent="0.25">
      <c r="B52" s="31"/>
      <c r="C52" s="32"/>
      <c r="D52" s="31"/>
      <c r="E52" s="32"/>
      <c r="F52" s="31"/>
      <c r="G52" s="32"/>
    </row>
    <row r="53" spans="2:7" ht="18.75" customHeight="1" x14ac:dyDescent="0.25">
      <c r="B53" s="31"/>
      <c r="C53" s="32"/>
      <c r="D53" s="31"/>
      <c r="E53" s="32"/>
      <c r="F53" s="31"/>
      <c r="G53" s="32"/>
    </row>
    <row r="54" spans="2:7" ht="18.75" customHeight="1" x14ac:dyDescent="0.25">
      <c r="B54" s="31"/>
      <c r="C54" s="32"/>
      <c r="D54" s="31"/>
      <c r="E54" s="32"/>
      <c r="F54" s="31"/>
      <c r="G54" s="32"/>
    </row>
    <row r="55" spans="2:7" ht="18.75" customHeight="1" x14ac:dyDescent="0.25">
      <c r="B55" s="31"/>
      <c r="C55" s="32"/>
      <c r="D55" s="31"/>
      <c r="E55" s="32"/>
      <c r="F55" s="31"/>
      <c r="G55" s="32"/>
    </row>
    <row r="56" spans="2:7" ht="18.75" customHeight="1" x14ac:dyDescent="0.25">
      <c r="B56" s="31"/>
      <c r="C56" s="32"/>
      <c r="D56" s="31"/>
      <c r="E56" s="32"/>
      <c r="F56" s="31"/>
      <c r="G56" s="32"/>
    </row>
    <row r="57" spans="2:7" ht="18.75" customHeight="1" x14ac:dyDescent="0.25">
      <c r="B57" s="31"/>
      <c r="C57" s="32"/>
      <c r="D57" s="31"/>
      <c r="E57" s="32"/>
      <c r="F57" s="31"/>
      <c r="G57" s="32"/>
    </row>
    <row r="58" spans="2:7" ht="18.75" customHeight="1" x14ac:dyDescent="0.25">
      <c r="B58" s="31"/>
      <c r="C58" s="32"/>
      <c r="D58" s="31"/>
      <c r="E58" s="32"/>
      <c r="F58" s="31"/>
      <c r="G58" s="32"/>
    </row>
    <row r="59" spans="2:7" ht="18.75" customHeight="1" x14ac:dyDescent="0.25">
      <c r="B59" s="31"/>
      <c r="C59" s="32"/>
      <c r="D59" s="31"/>
      <c r="E59" s="32"/>
      <c r="F59" s="31"/>
      <c r="G59" s="32"/>
    </row>
    <row r="60" spans="2:7" ht="18.75" customHeight="1" x14ac:dyDescent="0.25">
      <c r="B60" s="31"/>
      <c r="C60" s="32"/>
      <c r="D60" s="31"/>
      <c r="E60" s="32"/>
      <c r="F60" s="31"/>
      <c r="G60" s="32"/>
    </row>
    <row r="61" spans="2:7" ht="18.75" customHeight="1" x14ac:dyDescent="0.25">
      <c r="B61" s="31"/>
      <c r="C61" s="32"/>
      <c r="D61" s="31"/>
      <c r="E61" s="32"/>
      <c r="F61" s="31"/>
      <c r="G61" s="32"/>
    </row>
    <row r="62" spans="2:7" ht="18.75" customHeight="1" x14ac:dyDescent="0.25">
      <c r="B62" s="31"/>
      <c r="C62" s="32"/>
      <c r="D62" s="31"/>
      <c r="E62" s="32"/>
      <c r="F62" s="31"/>
      <c r="G62" s="32"/>
    </row>
    <row r="63" spans="2:7" ht="18.75" customHeight="1" x14ac:dyDescent="0.25">
      <c r="B63" s="31"/>
      <c r="C63" s="32"/>
      <c r="D63" s="31"/>
      <c r="E63" s="32"/>
      <c r="F63" s="31"/>
      <c r="G63" s="32"/>
    </row>
    <row r="64" spans="2:7" ht="18.75" customHeight="1" x14ac:dyDescent="0.25">
      <c r="B64" s="31"/>
      <c r="C64" s="32"/>
      <c r="D64" s="31"/>
      <c r="E64" s="32"/>
      <c r="F64" s="31"/>
      <c r="G64" s="32"/>
    </row>
    <row r="65" spans="2:7" ht="18.75" customHeight="1" x14ac:dyDescent="0.25">
      <c r="B65" s="31"/>
      <c r="C65" s="32"/>
      <c r="D65" s="31"/>
      <c r="E65" s="32"/>
      <c r="F65" s="31"/>
      <c r="G65" s="32"/>
    </row>
    <row r="66" spans="2:7" ht="18.75" customHeight="1" x14ac:dyDescent="0.25">
      <c r="B66" s="31"/>
      <c r="C66" s="32"/>
      <c r="D66" s="31"/>
      <c r="E66" s="32"/>
      <c r="F66" s="31"/>
      <c r="G66" s="32"/>
    </row>
    <row r="67" spans="2:7" ht="18.75" customHeight="1" x14ac:dyDescent="0.25">
      <c r="B67" s="31"/>
      <c r="C67" s="32"/>
      <c r="D67" s="31"/>
      <c r="E67" s="32"/>
      <c r="F67" s="31"/>
      <c r="G67" s="32"/>
    </row>
    <row r="68" spans="2:7" ht="18.75" customHeight="1" x14ac:dyDescent="0.25">
      <c r="B68" s="31"/>
      <c r="C68" s="32"/>
      <c r="D68" s="31"/>
      <c r="E68" s="32"/>
      <c r="F68" s="31"/>
      <c r="G68" s="32"/>
    </row>
    <row r="69" spans="2:7" ht="18.75" customHeight="1" x14ac:dyDescent="0.25">
      <c r="B69" s="31"/>
      <c r="C69" s="32"/>
      <c r="D69" s="31"/>
      <c r="E69" s="32"/>
      <c r="F69" s="31"/>
      <c r="G69" s="32"/>
    </row>
    <row r="70" spans="2:7" ht="18.75" customHeight="1" x14ac:dyDescent="0.25">
      <c r="B70" s="31"/>
      <c r="C70" s="32"/>
      <c r="D70" s="31"/>
      <c r="E70" s="32"/>
      <c r="F70" s="31"/>
      <c r="G70" s="32"/>
    </row>
    <row r="71" spans="2:7" ht="18.75" customHeight="1" x14ac:dyDescent="0.25">
      <c r="B71" s="31"/>
      <c r="C71" s="32"/>
      <c r="D71" s="31"/>
      <c r="E71" s="32"/>
      <c r="F71" s="31"/>
      <c r="G71" s="32"/>
    </row>
    <row r="72" spans="2:7" ht="18.75" customHeight="1" x14ac:dyDescent="0.25">
      <c r="B72" s="31"/>
      <c r="C72" s="32"/>
      <c r="D72" s="31"/>
      <c r="E72" s="32"/>
      <c r="F72" s="31"/>
      <c r="G72" s="32"/>
    </row>
    <row r="73" spans="2:7" ht="18.75" customHeight="1" x14ac:dyDescent="0.25">
      <c r="B73" s="31"/>
      <c r="C73" s="32"/>
      <c r="D73" s="31"/>
      <c r="E73" s="32"/>
      <c r="F73" s="31"/>
      <c r="G73" s="32"/>
    </row>
    <row r="74" spans="2:7" ht="18.75" customHeight="1" x14ac:dyDescent="0.25">
      <c r="B74" s="31"/>
      <c r="C74" s="32"/>
      <c r="D74" s="31"/>
      <c r="E74" s="32"/>
      <c r="F74" s="31"/>
      <c r="G74" s="32"/>
    </row>
    <row r="75" spans="2:7" ht="18.75" customHeight="1" x14ac:dyDescent="0.25">
      <c r="B75" s="31"/>
      <c r="C75" s="32"/>
      <c r="D75" s="31"/>
      <c r="E75" s="32"/>
      <c r="F75" s="31"/>
      <c r="G75" s="32"/>
    </row>
    <row r="76" spans="2:7" ht="18.75" customHeight="1" x14ac:dyDescent="0.25">
      <c r="B76" s="31"/>
      <c r="C76" s="32"/>
      <c r="D76" s="31"/>
      <c r="E76" s="32"/>
      <c r="F76" s="31"/>
      <c r="G76" s="32"/>
    </row>
    <row r="77" spans="2:7" ht="18.75" customHeight="1" x14ac:dyDescent="0.25">
      <c r="B77" s="31"/>
      <c r="C77" s="32"/>
      <c r="D77" s="31"/>
      <c r="E77" s="32"/>
      <c r="F77" s="31"/>
      <c r="G77" s="32"/>
    </row>
    <row r="78" spans="2:7" ht="18.75" customHeight="1" x14ac:dyDescent="0.25">
      <c r="B78" s="31"/>
      <c r="C78" s="32"/>
      <c r="D78" s="31"/>
      <c r="E78" s="32"/>
      <c r="F78" s="31"/>
      <c r="G78" s="32"/>
    </row>
    <row r="79" spans="2:7" ht="18.75" customHeight="1" x14ac:dyDescent="0.25">
      <c r="B79" s="31"/>
      <c r="C79" s="32"/>
      <c r="D79" s="31"/>
      <c r="E79" s="32"/>
      <c r="F79" s="31"/>
      <c r="G79" s="32"/>
    </row>
    <row r="80" spans="2:7" ht="18.75" customHeight="1" thickBot="1" x14ac:dyDescent="0.3">
      <c r="B80" s="33"/>
      <c r="C80" s="34"/>
      <c r="D80" s="33"/>
      <c r="E80" s="34"/>
      <c r="F80" s="33"/>
      <c r="G80" s="34"/>
    </row>
    <row r="81" spans="1:8" s="28" customFormat="1" ht="45" customHeight="1" thickBot="1" x14ac:dyDescent="0.3">
      <c r="A81" s="266"/>
      <c r="B81" s="339" t="s">
        <v>53</v>
      </c>
      <c r="C81" s="339"/>
      <c r="H81" s="266"/>
    </row>
    <row r="82" spans="1:8" ht="27.4" customHeight="1" x14ac:dyDescent="0.25">
      <c r="B82" s="29" t="s">
        <v>109</v>
      </c>
      <c r="C82" s="30" t="s">
        <v>112</v>
      </c>
      <c r="D82" s="29" t="str">
        <f>C82</f>
        <v>F02_T4</v>
      </c>
      <c r="E82" s="30" t="str">
        <f>B82</f>
        <v>F02_T1</v>
      </c>
      <c r="F82" s="29" t="str">
        <f>B82</f>
        <v>F02_T1</v>
      </c>
      <c r="G82" s="30" t="str">
        <f>C82</f>
        <v>F02_T4</v>
      </c>
    </row>
    <row r="83" spans="1:8" ht="33" customHeight="1" thickBot="1" x14ac:dyDescent="0.3">
      <c r="B83" s="40"/>
      <c r="C83" s="41"/>
      <c r="D83" s="40"/>
      <c r="E83" s="41"/>
      <c r="F83" s="40"/>
      <c r="G83" s="41"/>
    </row>
    <row r="84" spans="1:8" ht="70.5" customHeight="1" thickBot="1" x14ac:dyDescent="0.3">
      <c r="B84" s="37"/>
      <c r="C84" s="38"/>
      <c r="D84" s="39"/>
      <c r="E84" s="38"/>
      <c r="F84" s="39"/>
      <c r="G84" s="38"/>
    </row>
    <row r="85" spans="1:8" ht="18.75" customHeight="1" x14ac:dyDescent="0.25">
      <c r="B85" s="35"/>
      <c r="C85" s="36"/>
      <c r="D85" s="35"/>
      <c r="E85" s="36"/>
      <c r="F85" s="35"/>
      <c r="G85" s="36"/>
    </row>
    <row r="86" spans="1:8" ht="18.75" customHeight="1" x14ac:dyDescent="0.25">
      <c r="B86" s="31"/>
      <c r="C86" s="32"/>
      <c r="D86" s="31"/>
      <c r="E86" s="32"/>
      <c r="F86" s="31"/>
      <c r="G86" s="32"/>
    </row>
    <row r="87" spans="1:8" ht="18.75" customHeight="1" x14ac:dyDescent="0.25">
      <c r="B87" s="31"/>
      <c r="C87" s="32"/>
      <c r="D87" s="31"/>
      <c r="E87" s="32"/>
      <c r="F87" s="31"/>
      <c r="G87" s="32"/>
    </row>
    <row r="88" spans="1:8" ht="18.75" customHeight="1" x14ac:dyDescent="0.25">
      <c r="B88" s="31"/>
      <c r="C88" s="32"/>
      <c r="D88" s="31"/>
      <c r="E88" s="32"/>
      <c r="F88" s="31"/>
      <c r="G88" s="32"/>
    </row>
    <row r="89" spans="1:8" ht="18.75" customHeight="1" x14ac:dyDescent="0.25">
      <c r="B89" s="31"/>
      <c r="C89" s="32"/>
      <c r="D89" s="31"/>
      <c r="E89" s="32"/>
      <c r="F89" s="31"/>
      <c r="G89" s="32"/>
    </row>
    <row r="90" spans="1:8" ht="18.75" customHeight="1" x14ac:dyDescent="0.25">
      <c r="B90" s="31"/>
      <c r="C90" s="32"/>
      <c r="D90" s="31"/>
      <c r="E90" s="32"/>
      <c r="F90" s="31"/>
      <c r="G90" s="32"/>
    </row>
    <row r="91" spans="1:8" ht="18.75" customHeight="1" x14ac:dyDescent="0.25">
      <c r="B91" s="31"/>
      <c r="C91" s="32"/>
      <c r="D91" s="31"/>
      <c r="E91" s="32"/>
      <c r="F91" s="31"/>
      <c r="G91" s="32"/>
    </row>
    <row r="92" spans="1:8" ht="18.75" customHeight="1" x14ac:dyDescent="0.25">
      <c r="B92" s="31"/>
      <c r="C92" s="32"/>
      <c r="D92" s="31"/>
      <c r="E92" s="32"/>
      <c r="F92" s="31"/>
      <c r="G92" s="32"/>
    </row>
    <row r="93" spans="1:8" ht="18.75" customHeight="1" x14ac:dyDescent="0.25">
      <c r="B93" s="31"/>
      <c r="C93" s="32"/>
      <c r="D93" s="31"/>
      <c r="E93" s="32"/>
      <c r="F93" s="31"/>
      <c r="G93" s="32"/>
    </row>
    <row r="94" spans="1:8" ht="18.75" customHeight="1" x14ac:dyDescent="0.25">
      <c r="B94" s="31"/>
      <c r="C94" s="32"/>
      <c r="D94" s="31"/>
      <c r="E94" s="32"/>
      <c r="F94" s="31"/>
      <c r="G94" s="32"/>
    </row>
    <row r="95" spans="1:8" ht="18.75" customHeight="1" x14ac:dyDescent="0.25">
      <c r="B95" s="31"/>
      <c r="C95" s="32"/>
      <c r="D95" s="31"/>
      <c r="E95" s="32"/>
      <c r="F95" s="31"/>
      <c r="G95" s="32"/>
    </row>
    <row r="96" spans="1:8" ht="18.75" customHeight="1" x14ac:dyDescent="0.25">
      <c r="B96" s="31"/>
      <c r="C96" s="32"/>
      <c r="D96" s="31"/>
      <c r="E96" s="32"/>
      <c r="F96" s="31"/>
      <c r="G96" s="32"/>
    </row>
    <row r="97" spans="2:7" ht="18.75" customHeight="1" x14ac:dyDescent="0.25">
      <c r="B97" s="31"/>
      <c r="C97" s="32"/>
      <c r="D97" s="31"/>
      <c r="E97" s="32"/>
      <c r="F97" s="31"/>
      <c r="G97" s="32"/>
    </row>
    <row r="98" spans="2:7" ht="18.75" customHeight="1" x14ac:dyDescent="0.25">
      <c r="B98" s="31"/>
      <c r="C98" s="32"/>
      <c r="D98" s="31"/>
      <c r="E98" s="32"/>
      <c r="F98" s="31"/>
      <c r="G98" s="32"/>
    </row>
    <row r="99" spans="2:7" ht="18.75" customHeight="1" x14ac:dyDescent="0.25">
      <c r="B99" s="31"/>
      <c r="C99" s="32"/>
      <c r="D99" s="31"/>
      <c r="E99" s="32"/>
      <c r="F99" s="31"/>
      <c r="G99" s="32"/>
    </row>
    <row r="100" spans="2:7" ht="18.75" customHeight="1" x14ac:dyDescent="0.25">
      <c r="B100" s="31"/>
      <c r="C100" s="32"/>
      <c r="D100" s="31"/>
      <c r="E100" s="32"/>
      <c r="F100" s="31"/>
      <c r="G100" s="32"/>
    </row>
    <row r="101" spans="2:7" ht="18.75" customHeight="1" x14ac:dyDescent="0.25">
      <c r="B101" s="31"/>
      <c r="C101" s="32"/>
      <c r="D101" s="31"/>
      <c r="E101" s="32"/>
      <c r="F101" s="31"/>
      <c r="G101" s="32"/>
    </row>
    <row r="102" spans="2:7" ht="18.75" customHeight="1" x14ac:dyDescent="0.25">
      <c r="B102" s="31"/>
      <c r="C102" s="32"/>
      <c r="D102" s="31"/>
      <c r="E102" s="32"/>
      <c r="F102" s="31"/>
      <c r="G102" s="32"/>
    </row>
    <row r="103" spans="2:7" ht="18.75" customHeight="1" x14ac:dyDescent="0.25">
      <c r="B103" s="31"/>
      <c r="C103" s="32"/>
      <c r="D103" s="31"/>
      <c r="E103" s="32"/>
      <c r="F103" s="31"/>
      <c r="G103" s="32"/>
    </row>
    <row r="104" spans="2:7" ht="18.75" customHeight="1" x14ac:dyDescent="0.25">
      <c r="B104" s="31"/>
      <c r="C104" s="32"/>
      <c r="D104" s="31"/>
      <c r="E104" s="32"/>
      <c r="F104" s="31"/>
      <c r="G104" s="32"/>
    </row>
    <row r="105" spans="2:7" ht="18.75" customHeight="1" x14ac:dyDescent="0.25">
      <c r="B105" s="31"/>
      <c r="C105" s="32"/>
      <c r="D105" s="31"/>
      <c r="E105" s="32"/>
      <c r="F105" s="31"/>
      <c r="G105" s="32"/>
    </row>
    <row r="106" spans="2:7" ht="18.75" customHeight="1" x14ac:dyDescent="0.25">
      <c r="B106" s="31"/>
      <c r="C106" s="32"/>
      <c r="D106" s="31"/>
      <c r="E106" s="32"/>
      <c r="F106" s="31"/>
      <c r="G106" s="32"/>
    </row>
    <row r="107" spans="2:7" ht="18.75" customHeight="1" x14ac:dyDescent="0.25">
      <c r="B107" s="31"/>
      <c r="C107" s="32"/>
      <c r="D107" s="31"/>
      <c r="E107" s="32"/>
      <c r="F107" s="31"/>
      <c r="G107" s="32"/>
    </row>
    <row r="108" spans="2:7" ht="18.75" customHeight="1" x14ac:dyDescent="0.25">
      <c r="B108" s="31"/>
      <c r="C108" s="32"/>
      <c r="D108" s="31"/>
      <c r="E108" s="32"/>
      <c r="F108" s="31"/>
      <c r="G108" s="32"/>
    </row>
    <row r="109" spans="2:7" ht="18.75" customHeight="1" x14ac:dyDescent="0.25">
      <c r="B109" s="31"/>
      <c r="C109" s="32"/>
      <c r="D109" s="31"/>
      <c r="E109" s="32"/>
      <c r="F109" s="31"/>
      <c r="G109" s="32"/>
    </row>
    <row r="110" spans="2:7" ht="18.75" customHeight="1" x14ac:dyDescent="0.25">
      <c r="B110" s="31"/>
      <c r="C110" s="32"/>
      <c r="D110" s="31"/>
      <c r="E110" s="32"/>
      <c r="F110" s="31"/>
      <c r="G110" s="32"/>
    </row>
    <row r="111" spans="2:7" ht="18.75" customHeight="1" x14ac:dyDescent="0.25">
      <c r="B111" s="31"/>
      <c r="C111" s="32"/>
      <c r="D111" s="31"/>
      <c r="E111" s="32"/>
      <c r="F111" s="31"/>
      <c r="G111" s="32"/>
    </row>
    <row r="112" spans="2:7" ht="18.75" customHeight="1" x14ac:dyDescent="0.25">
      <c r="B112" s="31"/>
      <c r="C112" s="32"/>
      <c r="D112" s="31"/>
      <c r="E112" s="32"/>
      <c r="F112" s="31"/>
      <c r="G112" s="32"/>
    </row>
    <row r="113" spans="1:8" ht="18.75" customHeight="1" x14ac:dyDescent="0.25">
      <c r="B113" s="31"/>
      <c r="C113" s="32"/>
      <c r="D113" s="31"/>
      <c r="E113" s="32"/>
      <c r="F113" s="31"/>
      <c r="G113" s="32"/>
    </row>
    <row r="114" spans="1:8" ht="18.75" customHeight="1" x14ac:dyDescent="0.25">
      <c r="B114" s="31"/>
      <c r="C114" s="32"/>
      <c r="D114" s="31"/>
      <c r="E114" s="32"/>
      <c r="F114" s="31"/>
      <c r="G114" s="32"/>
    </row>
    <row r="115" spans="1:8" ht="18.75" customHeight="1" x14ac:dyDescent="0.25">
      <c r="B115" s="31"/>
      <c r="C115" s="32"/>
      <c r="D115" s="31"/>
      <c r="E115" s="32"/>
      <c r="F115" s="31"/>
      <c r="G115" s="32"/>
    </row>
    <row r="116" spans="1:8" ht="18.75" customHeight="1" x14ac:dyDescent="0.25">
      <c r="B116" s="31"/>
      <c r="C116" s="32"/>
      <c r="D116" s="31"/>
      <c r="E116" s="32"/>
      <c r="F116" s="31"/>
      <c r="G116" s="32"/>
    </row>
    <row r="117" spans="1:8" ht="18.75" customHeight="1" x14ac:dyDescent="0.25">
      <c r="B117" s="31"/>
      <c r="C117" s="32"/>
      <c r="D117" s="31"/>
      <c r="E117" s="32"/>
      <c r="F117" s="31"/>
      <c r="G117" s="32"/>
    </row>
    <row r="118" spans="1:8" ht="18.75" customHeight="1" thickBot="1" x14ac:dyDescent="0.3">
      <c r="B118" s="33"/>
      <c r="C118" s="34"/>
      <c r="D118" s="33"/>
      <c r="E118" s="34"/>
      <c r="F118" s="33"/>
      <c r="G118" s="34"/>
    </row>
    <row r="119" spans="1:8" s="28" customFormat="1" ht="45" customHeight="1" thickBot="1" x14ac:dyDescent="0.3">
      <c r="A119" s="266"/>
      <c r="B119" s="339" t="s">
        <v>54</v>
      </c>
      <c r="C119" s="339"/>
      <c r="H119" s="266"/>
    </row>
    <row r="120" spans="1:8" ht="27.4" customHeight="1" x14ac:dyDescent="0.25">
      <c r="B120" s="29" t="s">
        <v>110</v>
      </c>
      <c r="C120" s="30" t="s">
        <v>111</v>
      </c>
      <c r="D120" s="29" t="str">
        <f>C120</f>
        <v>F02_T3</v>
      </c>
      <c r="E120" s="30" t="str">
        <f>B120</f>
        <v>F02_T2</v>
      </c>
      <c r="F120" s="29" t="str">
        <f>B120</f>
        <v>F02_T2</v>
      </c>
      <c r="G120" s="30" t="str">
        <f>C120</f>
        <v>F02_T3</v>
      </c>
    </row>
    <row r="121" spans="1:8" ht="33" customHeight="1" thickBot="1" x14ac:dyDescent="0.3">
      <c r="B121" s="40"/>
      <c r="C121" s="41"/>
      <c r="D121" s="40"/>
      <c r="E121" s="41"/>
      <c r="F121" s="40"/>
      <c r="G121" s="41"/>
    </row>
    <row r="122" spans="1:8" ht="70.5" customHeight="1" thickBot="1" x14ac:dyDescent="0.3">
      <c r="B122" s="37"/>
      <c r="C122" s="38"/>
      <c r="D122" s="39"/>
      <c r="E122" s="38"/>
      <c r="F122" s="39"/>
      <c r="G122" s="38"/>
    </row>
    <row r="123" spans="1:8" ht="18.75" customHeight="1" x14ac:dyDescent="0.25">
      <c r="B123" s="35"/>
      <c r="C123" s="36"/>
      <c r="D123" s="35"/>
      <c r="E123" s="36"/>
      <c r="F123" s="35"/>
      <c r="G123" s="36"/>
    </row>
    <row r="124" spans="1:8" ht="18.75" customHeight="1" x14ac:dyDescent="0.25">
      <c r="B124" s="31"/>
      <c r="C124" s="32"/>
      <c r="D124" s="31"/>
      <c r="E124" s="32"/>
      <c r="F124" s="31"/>
      <c r="G124" s="32"/>
    </row>
    <row r="125" spans="1:8" ht="18.75" customHeight="1" x14ac:dyDescent="0.25">
      <c r="B125" s="31"/>
      <c r="C125" s="32"/>
      <c r="D125" s="31"/>
      <c r="E125" s="32"/>
      <c r="F125" s="31"/>
      <c r="G125" s="32"/>
    </row>
    <row r="126" spans="1:8" ht="18.75" customHeight="1" x14ac:dyDescent="0.25">
      <c r="B126" s="31"/>
      <c r="C126" s="32"/>
      <c r="D126" s="31"/>
      <c r="E126" s="32"/>
      <c r="F126" s="31"/>
      <c r="G126" s="32"/>
    </row>
    <row r="127" spans="1:8" ht="18.75" customHeight="1" x14ac:dyDescent="0.25">
      <c r="B127" s="31"/>
      <c r="C127" s="32"/>
      <c r="D127" s="31"/>
      <c r="E127" s="32"/>
      <c r="F127" s="31"/>
      <c r="G127" s="32"/>
    </row>
    <row r="128" spans="1:8" ht="18.75" customHeight="1" x14ac:dyDescent="0.25">
      <c r="B128" s="31"/>
      <c r="C128" s="32"/>
      <c r="D128" s="31"/>
      <c r="E128" s="32"/>
      <c r="F128" s="31"/>
      <c r="G128" s="32"/>
    </row>
    <row r="129" spans="2:7" ht="18.75" customHeight="1" x14ac:dyDescent="0.25">
      <c r="B129" s="31"/>
      <c r="C129" s="32"/>
      <c r="D129" s="31"/>
      <c r="E129" s="32"/>
      <c r="F129" s="31"/>
      <c r="G129" s="32"/>
    </row>
    <row r="130" spans="2:7" ht="18.75" customHeight="1" x14ac:dyDescent="0.25">
      <c r="B130" s="31"/>
      <c r="C130" s="32"/>
      <c r="D130" s="31"/>
      <c r="E130" s="32"/>
      <c r="F130" s="31"/>
      <c r="G130" s="32"/>
    </row>
    <row r="131" spans="2:7" ht="18.75" customHeight="1" x14ac:dyDescent="0.25">
      <c r="B131" s="31"/>
      <c r="C131" s="32"/>
      <c r="D131" s="31"/>
      <c r="E131" s="32"/>
      <c r="F131" s="31"/>
      <c r="G131" s="32"/>
    </row>
    <row r="132" spans="2:7" ht="18.75" customHeight="1" x14ac:dyDescent="0.25">
      <c r="B132" s="31"/>
      <c r="C132" s="32"/>
      <c r="D132" s="31"/>
      <c r="E132" s="32"/>
      <c r="F132" s="31"/>
      <c r="G132" s="32"/>
    </row>
    <row r="133" spans="2:7" ht="18.75" customHeight="1" x14ac:dyDescent="0.25">
      <c r="B133" s="31"/>
      <c r="C133" s="32"/>
      <c r="D133" s="31"/>
      <c r="E133" s="32"/>
      <c r="F133" s="31"/>
      <c r="G133" s="32"/>
    </row>
    <row r="134" spans="2:7" ht="18.75" customHeight="1" x14ac:dyDescent="0.25">
      <c r="B134" s="31"/>
      <c r="C134" s="32"/>
      <c r="D134" s="31"/>
      <c r="E134" s="32"/>
      <c r="F134" s="31"/>
      <c r="G134" s="32"/>
    </row>
    <row r="135" spans="2:7" ht="18.75" customHeight="1" x14ac:dyDescent="0.25">
      <c r="B135" s="31"/>
      <c r="C135" s="32"/>
      <c r="D135" s="31"/>
      <c r="E135" s="32"/>
      <c r="F135" s="31"/>
      <c r="G135" s="32"/>
    </row>
    <row r="136" spans="2:7" ht="18.75" customHeight="1" x14ac:dyDescent="0.25">
      <c r="B136" s="31"/>
      <c r="C136" s="32"/>
      <c r="D136" s="31"/>
      <c r="E136" s="32"/>
      <c r="F136" s="31"/>
      <c r="G136" s="32"/>
    </row>
    <row r="137" spans="2:7" ht="18.75" customHeight="1" x14ac:dyDescent="0.25">
      <c r="B137" s="31"/>
      <c r="C137" s="32"/>
      <c r="D137" s="31"/>
      <c r="E137" s="32"/>
      <c r="F137" s="31"/>
      <c r="G137" s="32"/>
    </row>
    <row r="138" spans="2:7" ht="18.75" customHeight="1" x14ac:dyDescent="0.25">
      <c r="B138" s="31"/>
      <c r="C138" s="32"/>
      <c r="D138" s="31"/>
      <c r="E138" s="32"/>
      <c r="F138" s="31"/>
      <c r="G138" s="32"/>
    </row>
    <row r="139" spans="2:7" ht="18.75" customHeight="1" x14ac:dyDescent="0.25">
      <c r="B139" s="31"/>
      <c r="C139" s="32"/>
      <c r="D139" s="31"/>
      <c r="E139" s="32"/>
      <c r="F139" s="31"/>
      <c r="G139" s="32"/>
    </row>
    <row r="140" spans="2:7" ht="18.75" customHeight="1" x14ac:dyDescent="0.25">
      <c r="B140" s="31"/>
      <c r="C140" s="32"/>
      <c r="D140" s="31"/>
      <c r="E140" s="32"/>
      <c r="F140" s="31"/>
      <c r="G140" s="32"/>
    </row>
    <row r="141" spans="2:7" ht="18.75" customHeight="1" x14ac:dyDescent="0.25">
      <c r="B141" s="31"/>
      <c r="C141" s="32"/>
      <c r="D141" s="31"/>
      <c r="E141" s="32"/>
      <c r="F141" s="31"/>
      <c r="G141" s="32"/>
    </row>
    <row r="142" spans="2:7" ht="18.75" customHeight="1" x14ac:dyDescent="0.25">
      <c r="B142" s="31"/>
      <c r="C142" s="32"/>
      <c r="D142" s="31"/>
      <c r="E142" s="32"/>
      <c r="F142" s="31"/>
      <c r="G142" s="32"/>
    </row>
    <row r="143" spans="2:7" ht="18.75" customHeight="1" x14ac:dyDescent="0.25">
      <c r="B143" s="31"/>
      <c r="C143" s="32"/>
      <c r="D143" s="31"/>
      <c r="E143" s="32"/>
      <c r="F143" s="31"/>
      <c r="G143" s="32"/>
    </row>
    <row r="144" spans="2:7" ht="18.75" customHeight="1" x14ac:dyDescent="0.25">
      <c r="B144" s="31"/>
      <c r="C144" s="32"/>
      <c r="D144" s="31"/>
      <c r="E144" s="32"/>
      <c r="F144" s="31"/>
      <c r="G144" s="32"/>
    </row>
    <row r="145" spans="1:8" ht="18.75" customHeight="1" x14ac:dyDescent="0.25">
      <c r="B145" s="31"/>
      <c r="C145" s="32"/>
      <c r="D145" s="31"/>
      <c r="E145" s="32"/>
      <c r="F145" s="31"/>
      <c r="G145" s="32"/>
    </row>
    <row r="146" spans="1:8" ht="18.75" customHeight="1" x14ac:dyDescent="0.25">
      <c r="B146" s="31"/>
      <c r="C146" s="32"/>
      <c r="D146" s="31"/>
      <c r="E146" s="32"/>
      <c r="F146" s="31"/>
      <c r="G146" s="32"/>
    </row>
    <row r="147" spans="1:8" ht="18.75" customHeight="1" x14ac:dyDescent="0.25">
      <c r="B147" s="31"/>
      <c r="C147" s="32"/>
      <c r="D147" s="31"/>
      <c r="E147" s="32"/>
      <c r="F147" s="31"/>
      <c r="G147" s="32"/>
    </row>
    <row r="148" spans="1:8" ht="18.75" customHeight="1" x14ac:dyDescent="0.25">
      <c r="B148" s="31"/>
      <c r="C148" s="32"/>
      <c r="D148" s="31"/>
      <c r="E148" s="32"/>
      <c r="F148" s="31"/>
      <c r="G148" s="32"/>
    </row>
    <row r="149" spans="1:8" ht="18.75" customHeight="1" x14ac:dyDescent="0.25">
      <c r="B149" s="31"/>
      <c r="C149" s="32"/>
      <c r="D149" s="31"/>
      <c r="E149" s="32"/>
      <c r="F149" s="31"/>
      <c r="G149" s="32"/>
    </row>
    <row r="150" spans="1:8" ht="18.75" customHeight="1" x14ac:dyDescent="0.25">
      <c r="B150" s="31"/>
      <c r="C150" s="32"/>
      <c r="D150" s="31"/>
      <c r="E150" s="32"/>
      <c r="F150" s="31"/>
      <c r="G150" s="32"/>
    </row>
    <row r="151" spans="1:8" ht="18.75" customHeight="1" x14ac:dyDescent="0.25">
      <c r="B151" s="31"/>
      <c r="C151" s="32"/>
      <c r="D151" s="31"/>
      <c r="E151" s="32"/>
      <c r="F151" s="31"/>
      <c r="G151" s="32"/>
    </row>
    <row r="152" spans="1:8" ht="18.75" customHeight="1" x14ac:dyDescent="0.25">
      <c r="B152" s="31"/>
      <c r="C152" s="32"/>
      <c r="D152" s="31"/>
      <c r="E152" s="32"/>
      <c r="F152" s="31"/>
      <c r="G152" s="32"/>
    </row>
    <row r="153" spans="1:8" ht="18.75" customHeight="1" x14ac:dyDescent="0.25">
      <c r="B153" s="31"/>
      <c r="C153" s="32"/>
      <c r="D153" s="31"/>
      <c r="E153" s="32"/>
      <c r="F153" s="31"/>
      <c r="G153" s="32"/>
    </row>
    <row r="154" spans="1:8" ht="18.75" customHeight="1" x14ac:dyDescent="0.25">
      <c r="B154" s="31"/>
      <c r="C154" s="32"/>
      <c r="D154" s="31"/>
      <c r="E154" s="32"/>
      <c r="F154" s="31"/>
      <c r="G154" s="32"/>
    </row>
    <row r="155" spans="1:8" ht="18.75" customHeight="1" x14ac:dyDescent="0.25">
      <c r="B155" s="31"/>
      <c r="C155" s="32"/>
      <c r="D155" s="31"/>
      <c r="E155" s="32"/>
      <c r="F155" s="31"/>
      <c r="G155" s="32"/>
    </row>
    <row r="156" spans="1:8" ht="18.75" customHeight="1" thickBot="1" x14ac:dyDescent="0.3">
      <c r="B156" s="33"/>
      <c r="C156" s="34"/>
      <c r="D156" s="33"/>
      <c r="E156" s="34"/>
      <c r="F156" s="33"/>
      <c r="G156" s="34"/>
    </row>
    <row r="157" spans="1:8" s="28" customFormat="1" ht="45" customHeight="1" thickBot="1" x14ac:dyDescent="0.3">
      <c r="A157" s="266"/>
      <c r="B157" s="339" t="s">
        <v>49</v>
      </c>
      <c r="C157" s="339"/>
      <c r="H157" s="266"/>
    </row>
    <row r="158" spans="1:8" ht="27.4" customHeight="1" x14ac:dyDescent="0.25">
      <c r="B158" s="29" t="s">
        <v>113</v>
      </c>
      <c r="C158" s="30" t="s">
        <v>115</v>
      </c>
      <c r="D158" s="29" t="str">
        <f>C158</f>
        <v>F04_T8</v>
      </c>
      <c r="E158" s="30" t="str">
        <f>B158</f>
        <v>F04_T1</v>
      </c>
      <c r="F158" s="29" t="str">
        <f>B158</f>
        <v>F04_T1</v>
      </c>
      <c r="G158" s="30" t="str">
        <f>C158</f>
        <v>F04_T8</v>
      </c>
    </row>
    <row r="159" spans="1:8" ht="33" customHeight="1" thickBot="1" x14ac:dyDescent="0.3">
      <c r="B159" s="40"/>
      <c r="C159" s="41"/>
      <c r="D159" s="40"/>
      <c r="E159" s="41"/>
      <c r="F159" s="40"/>
      <c r="G159" s="41"/>
    </row>
    <row r="160" spans="1:8" ht="70.5" customHeight="1" thickBot="1" x14ac:dyDescent="0.3">
      <c r="B160" s="37"/>
      <c r="C160" s="38"/>
      <c r="D160" s="39"/>
      <c r="E160" s="38"/>
      <c r="F160" s="39"/>
      <c r="G160" s="38"/>
    </row>
    <row r="161" spans="2:7" ht="18.75" customHeight="1" x14ac:dyDescent="0.25">
      <c r="B161" s="35"/>
      <c r="C161" s="36"/>
      <c r="D161" s="35"/>
      <c r="E161" s="36"/>
      <c r="F161" s="35"/>
      <c r="G161" s="36"/>
    </row>
    <row r="162" spans="2:7" ht="18.75" customHeight="1" x14ac:dyDescent="0.25">
      <c r="B162" s="31"/>
      <c r="C162" s="32"/>
      <c r="D162" s="31"/>
      <c r="E162" s="32"/>
      <c r="F162" s="31"/>
      <c r="G162" s="32"/>
    </row>
    <row r="163" spans="2:7" ht="18.75" customHeight="1" x14ac:dyDescent="0.25">
      <c r="B163" s="31"/>
      <c r="C163" s="32"/>
      <c r="D163" s="31"/>
      <c r="E163" s="32"/>
      <c r="F163" s="31"/>
      <c r="G163" s="32"/>
    </row>
    <row r="164" spans="2:7" ht="18.75" customHeight="1" x14ac:dyDescent="0.25">
      <c r="B164" s="31"/>
      <c r="C164" s="32"/>
      <c r="D164" s="31"/>
      <c r="E164" s="32"/>
      <c r="F164" s="31"/>
      <c r="G164" s="32"/>
    </row>
    <row r="165" spans="2:7" ht="18.75" customHeight="1" x14ac:dyDescent="0.25">
      <c r="B165" s="31"/>
      <c r="C165" s="32"/>
      <c r="D165" s="31"/>
      <c r="E165" s="32"/>
      <c r="F165" s="31"/>
      <c r="G165" s="32"/>
    </row>
    <row r="166" spans="2:7" ht="18.75" customHeight="1" x14ac:dyDescent="0.25">
      <c r="B166" s="31"/>
      <c r="C166" s="32"/>
      <c r="D166" s="31"/>
      <c r="E166" s="32"/>
      <c r="F166" s="31"/>
      <c r="G166" s="32"/>
    </row>
    <row r="167" spans="2:7" ht="18.75" customHeight="1" x14ac:dyDescent="0.25">
      <c r="B167" s="31"/>
      <c r="C167" s="32"/>
      <c r="D167" s="31"/>
      <c r="E167" s="32"/>
      <c r="F167" s="31"/>
      <c r="G167" s="32"/>
    </row>
    <row r="168" spans="2:7" ht="18.75" customHeight="1" x14ac:dyDescent="0.25">
      <c r="B168" s="31"/>
      <c r="C168" s="32"/>
      <c r="D168" s="31"/>
      <c r="E168" s="32"/>
      <c r="F168" s="31"/>
      <c r="G168" s="32"/>
    </row>
    <row r="169" spans="2:7" ht="18.75" customHeight="1" x14ac:dyDescent="0.25">
      <c r="B169" s="31"/>
      <c r="C169" s="32"/>
      <c r="D169" s="31"/>
      <c r="E169" s="32"/>
      <c r="F169" s="31"/>
      <c r="G169" s="32"/>
    </row>
    <row r="170" spans="2:7" ht="18.75" customHeight="1" x14ac:dyDescent="0.25">
      <c r="B170" s="31"/>
      <c r="C170" s="32"/>
      <c r="D170" s="31"/>
      <c r="E170" s="32"/>
      <c r="F170" s="31"/>
      <c r="G170" s="32"/>
    </row>
    <row r="171" spans="2:7" ht="18.75" customHeight="1" x14ac:dyDescent="0.25">
      <c r="B171" s="31"/>
      <c r="C171" s="32"/>
      <c r="D171" s="31"/>
      <c r="E171" s="32"/>
      <c r="F171" s="31"/>
      <c r="G171" s="32"/>
    </row>
    <row r="172" spans="2:7" ht="18.75" customHeight="1" x14ac:dyDescent="0.25">
      <c r="B172" s="31"/>
      <c r="C172" s="32"/>
      <c r="D172" s="31"/>
      <c r="E172" s="32"/>
      <c r="F172" s="31"/>
      <c r="G172" s="32"/>
    </row>
    <row r="173" spans="2:7" ht="18.75" customHeight="1" x14ac:dyDescent="0.25">
      <c r="B173" s="31"/>
      <c r="C173" s="32"/>
      <c r="D173" s="31"/>
      <c r="E173" s="32"/>
      <c r="F173" s="31"/>
      <c r="G173" s="32"/>
    </row>
    <row r="174" spans="2:7" ht="18.75" customHeight="1" x14ac:dyDescent="0.25">
      <c r="B174" s="31"/>
      <c r="C174" s="32"/>
      <c r="D174" s="31"/>
      <c r="E174" s="32"/>
      <c r="F174" s="31"/>
      <c r="G174" s="32"/>
    </row>
    <row r="175" spans="2:7" ht="18.75" customHeight="1" x14ac:dyDescent="0.25">
      <c r="B175" s="31"/>
      <c r="C175" s="32"/>
      <c r="D175" s="31"/>
      <c r="E175" s="32"/>
      <c r="F175" s="31"/>
      <c r="G175" s="32"/>
    </row>
    <row r="176" spans="2:7" ht="18.75" customHeight="1" x14ac:dyDescent="0.25">
      <c r="B176" s="31"/>
      <c r="C176" s="32"/>
      <c r="D176" s="31"/>
      <c r="E176" s="32"/>
      <c r="F176" s="31"/>
      <c r="G176" s="32"/>
    </row>
    <row r="177" spans="2:7" ht="18.75" customHeight="1" x14ac:dyDescent="0.25">
      <c r="B177" s="31"/>
      <c r="C177" s="32"/>
      <c r="D177" s="31"/>
      <c r="E177" s="32"/>
      <c r="F177" s="31"/>
      <c r="G177" s="32"/>
    </row>
    <row r="178" spans="2:7" ht="18.75" customHeight="1" x14ac:dyDescent="0.25">
      <c r="B178" s="31"/>
      <c r="C178" s="32"/>
      <c r="D178" s="31"/>
      <c r="E178" s="32"/>
      <c r="F178" s="31"/>
      <c r="G178" s="32"/>
    </row>
    <row r="179" spans="2:7" ht="18.75" customHeight="1" x14ac:dyDescent="0.25">
      <c r="B179" s="31"/>
      <c r="C179" s="32"/>
      <c r="D179" s="31"/>
      <c r="E179" s="32"/>
      <c r="F179" s="31"/>
      <c r="G179" s="32"/>
    </row>
    <row r="180" spans="2:7" ht="18.75" customHeight="1" x14ac:dyDescent="0.25">
      <c r="B180" s="31"/>
      <c r="C180" s="32"/>
      <c r="D180" s="31"/>
      <c r="E180" s="32"/>
      <c r="F180" s="31"/>
      <c r="G180" s="32"/>
    </row>
    <row r="181" spans="2:7" ht="18.75" customHeight="1" x14ac:dyDescent="0.25">
      <c r="B181" s="31"/>
      <c r="C181" s="32"/>
      <c r="D181" s="31"/>
      <c r="E181" s="32"/>
      <c r="F181" s="31"/>
      <c r="G181" s="32"/>
    </row>
    <row r="182" spans="2:7" ht="18.75" customHeight="1" x14ac:dyDescent="0.25">
      <c r="B182" s="31"/>
      <c r="C182" s="32"/>
      <c r="D182" s="31"/>
      <c r="E182" s="32"/>
      <c r="F182" s="31"/>
      <c r="G182" s="32"/>
    </row>
    <row r="183" spans="2:7" ht="18.75" customHeight="1" x14ac:dyDescent="0.25">
      <c r="B183" s="31"/>
      <c r="C183" s="32"/>
      <c r="D183" s="31"/>
      <c r="E183" s="32"/>
      <c r="F183" s="31"/>
      <c r="G183" s="32"/>
    </row>
    <row r="184" spans="2:7" ht="18.75" customHeight="1" x14ac:dyDescent="0.25">
      <c r="B184" s="31"/>
      <c r="C184" s="32"/>
      <c r="D184" s="31"/>
      <c r="E184" s="32"/>
      <c r="F184" s="31"/>
      <c r="G184" s="32"/>
    </row>
    <row r="185" spans="2:7" ht="18.75" customHeight="1" x14ac:dyDescent="0.25">
      <c r="B185" s="31"/>
      <c r="C185" s="32"/>
      <c r="D185" s="31"/>
      <c r="E185" s="32"/>
      <c r="F185" s="31"/>
      <c r="G185" s="32"/>
    </row>
    <row r="186" spans="2:7" ht="18.75" customHeight="1" x14ac:dyDescent="0.25">
      <c r="B186" s="31"/>
      <c r="C186" s="32"/>
      <c r="D186" s="31"/>
      <c r="E186" s="32"/>
      <c r="F186" s="31"/>
      <c r="G186" s="32"/>
    </row>
    <row r="187" spans="2:7" ht="18.75" customHeight="1" x14ac:dyDescent="0.25">
      <c r="B187" s="31"/>
      <c r="C187" s="32"/>
      <c r="D187" s="31"/>
      <c r="E187" s="32"/>
      <c r="F187" s="31"/>
      <c r="G187" s="32"/>
    </row>
    <row r="188" spans="2:7" ht="18.75" customHeight="1" x14ac:dyDescent="0.25">
      <c r="B188" s="31"/>
      <c r="C188" s="32"/>
      <c r="D188" s="31"/>
      <c r="E188" s="32"/>
      <c r="F188" s="31"/>
      <c r="G188" s="32"/>
    </row>
    <row r="189" spans="2:7" ht="18.75" customHeight="1" x14ac:dyDescent="0.25">
      <c r="B189" s="31"/>
      <c r="C189" s="32"/>
      <c r="D189" s="31"/>
      <c r="E189" s="32"/>
      <c r="F189" s="31"/>
      <c r="G189" s="32"/>
    </row>
    <row r="190" spans="2:7" ht="18.75" customHeight="1" x14ac:dyDescent="0.25">
      <c r="B190" s="31"/>
      <c r="C190" s="32"/>
      <c r="D190" s="31"/>
      <c r="E190" s="32"/>
      <c r="F190" s="31"/>
      <c r="G190" s="32"/>
    </row>
    <row r="191" spans="2:7" ht="18.75" customHeight="1" x14ac:dyDescent="0.25">
      <c r="B191" s="31"/>
      <c r="C191" s="32"/>
      <c r="D191" s="31"/>
      <c r="E191" s="32"/>
      <c r="F191" s="31"/>
      <c r="G191" s="32"/>
    </row>
    <row r="192" spans="2:7" ht="18.75" customHeight="1" x14ac:dyDescent="0.25">
      <c r="B192" s="31"/>
      <c r="C192" s="32"/>
      <c r="D192" s="31"/>
      <c r="E192" s="32"/>
      <c r="F192" s="31"/>
      <c r="G192" s="32"/>
    </row>
    <row r="193" spans="1:8" ht="18.75" customHeight="1" x14ac:dyDescent="0.25">
      <c r="B193" s="31"/>
      <c r="C193" s="32"/>
      <c r="D193" s="31"/>
      <c r="E193" s="32"/>
      <c r="F193" s="31"/>
      <c r="G193" s="32"/>
    </row>
    <row r="194" spans="1:8" ht="18.75" customHeight="1" thickBot="1" x14ac:dyDescent="0.3">
      <c r="B194" s="33"/>
      <c r="C194" s="34"/>
      <c r="D194" s="33"/>
      <c r="E194" s="34"/>
      <c r="F194" s="33"/>
      <c r="G194" s="34"/>
    </row>
    <row r="195" spans="1:8" s="28" customFormat="1" ht="45" customHeight="1" thickBot="1" x14ac:dyDescent="0.3">
      <c r="A195" s="266"/>
      <c r="B195" s="339" t="s">
        <v>50</v>
      </c>
      <c r="C195" s="339"/>
      <c r="H195" s="266"/>
    </row>
    <row r="196" spans="1:8" ht="27.4" customHeight="1" x14ac:dyDescent="0.25">
      <c r="B196" s="29" t="s">
        <v>114</v>
      </c>
      <c r="C196" s="30" t="s">
        <v>116</v>
      </c>
      <c r="D196" s="29" t="str">
        <f>C196</f>
        <v>F04_T7</v>
      </c>
      <c r="E196" s="30" t="str">
        <f>B196</f>
        <v>F04_T2</v>
      </c>
      <c r="F196" s="29" t="str">
        <f>B196</f>
        <v>F04_T2</v>
      </c>
      <c r="G196" s="30" t="str">
        <f>C196</f>
        <v>F04_T7</v>
      </c>
    </row>
    <row r="197" spans="1:8" ht="33" customHeight="1" thickBot="1" x14ac:dyDescent="0.3">
      <c r="B197" s="40"/>
      <c r="C197" s="41"/>
      <c r="D197" s="40"/>
      <c r="E197" s="41"/>
      <c r="F197" s="40"/>
      <c r="G197" s="41"/>
    </row>
    <row r="198" spans="1:8" ht="70.5" customHeight="1" thickBot="1" x14ac:dyDescent="0.3">
      <c r="B198" s="37"/>
      <c r="C198" s="38"/>
      <c r="D198" s="39"/>
      <c r="E198" s="38"/>
      <c r="F198" s="39"/>
      <c r="G198" s="38"/>
    </row>
    <row r="199" spans="1:8" ht="18.75" customHeight="1" x14ac:dyDescent="0.25">
      <c r="B199" s="35"/>
      <c r="C199" s="36"/>
      <c r="D199" s="35"/>
      <c r="E199" s="36"/>
      <c r="F199" s="35"/>
      <c r="G199" s="36"/>
    </row>
    <row r="200" spans="1:8" ht="18.75" customHeight="1" x14ac:dyDescent="0.25">
      <c r="B200" s="31"/>
      <c r="C200" s="32"/>
      <c r="D200" s="31"/>
      <c r="E200" s="32"/>
      <c r="F200" s="31"/>
      <c r="G200" s="32"/>
    </row>
    <row r="201" spans="1:8" ht="18.75" customHeight="1" x14ac:dyDescent="0.25">
      <c r="B201" s="31"/>
      <c r="C201" s="32"/>
      <c r="D201" s="31"/>
      <c r="E201" s="32"/>
      <c r="F201" s="31"/>
      <c r="G201" s="32"/>
    </row>
    <row r="202" spans="1:8" ht="18.75" customHeight="1" x14ac:dyDescent="0.25">
      <c r="B202" s="31"/>
      <c r="C202" s="32"/>
      <c r="D202" s="31"/>
      <c r="E202" s="32"/>
      <c r="F202" s="31"/>
      <c r="G202" s="32"/>
    </row>
    <row r="203" spans="1:8" ht="18.75" customHeight="1" x14ac:dyDescent="0.25">
      <c r="B203" s="31"/>
      <c r="C203" s="32"/>
      <c r="D203" s="31"/>
      <c r="E203" s="32"/>
      <c r="F203" s="31"/>
      <c r="G203" s="32"/>
    </row>
    <row r="204" spans="1:8" ht="18.75" customHeight="1" x14ac:dyDescent="0.25">
      <c r="B204" s="31"/>
      <c r="C204" s="32"/>
      <c r="D204" s="31"/>
      <c r="E204" s="32"/>
      <c r="F204" s="31"/>
      <c r="G204" s="32"/>
    </row>
    <row r="205" spans="1:8" ht="18.75" customHeight="1" x14ac:dyDescent="0.25">
      <c r="B205" s="31"/>
      <c r="C205" s="32"/>
      <c r="D205" s="31"/>
      <c r="E205" s="32"/>
      <c r="F205" s="31"/>
      <c r="G205" s="32"/>
    </row>
    <row r="206" spans="1:8" ht="18.75" customHeight="1" x14ac:dyDescent="0.25">
      <c r="B206" s="31"/>
      <c r="C206" s="32"/>
      <c r="D206" s="31"/>
      <c r="E206" s="32"/>
      <c r="F206" s="31"/>
      <c r="G206" s="32"/>
    </row>
    <row r="207" spans="1:8" ht="18.75" customHeight="1" x14ac:dyDescent="0.25">
      <c r="B207" s="31"/>
      <c r="C207" s="32"/>
      <c r="D207" s="31"/>
      <c r="E207" s="32"/>
      <c r="F207" s="31"/>
      <c r="G207" s="32"/>
    </row>
    <row r="208" spans="1:8" ht="18.75" customHeight="1" x14ac:dyDescent="0.25">
      <c r="B208" s="31"/>
      <c r="C208" s="32"/>
      <c r="D208" s="31"/>
      <c r="E208" s="32"/>
      <c r="F208" s="31"/>
      <c r="G208" s="32"/>
    </row>
    <row r="209" spans="2:7" ht="18.75" customHeight="1" x14ac:dyDescent="0.25">
      <c r="B209" s="31"/>
      <c r="C209" s="32"/>
      <c r="D209" s="31"/>
      <c r="E209" s="32"/>
      <c r="F209" s="31"/>
      <c r="G209" s="32"/>
    </row>
    <row r="210" spans="2:7" ht="18.75" customHeight="1" x14ac:dyDescent="0.25">
      <c r="B210" s="31"/>
      <c r="C210" s="32"/>
      <c r="D210" s="31"/>
      <c r="E210" s="32"/>
      <c r="F210" s="31"/>
      <c r="G210" s="32"/>
    </row>
    <row r="211" spans="2:7" ht="18.75" customHeight="1" x14ac:dyDescent="0.25">
      <c r="B211" s="31"/>
      <c r="C211" s="32"/>
      <c r="D211" s="31"/>
      <c r="E211" s="32"/>
      <c r="F211" s="31"/>
      <c r="G211" s="32"/>
    </row>
    <row r="212" spans="2:7" ht="18.75" customHeight="1" x14ac:dyDescent="0.25">
      <c r="B212" s="31"/>
      <c r="C212" s="32"/>
      <c r="D212" s="31"/>
      <c r="E212" s="32"/>
      <c r="F212" s="31"/>
      <c r="G212" s="32"/>
    </row>
    <row r="213" spans="2:7" ht="18.75" customHeight="1" x14ac:dyDescent="0.25">
      <c r="B213" s="31"/>
      <c r="C213" s="32"/>
      <c r="D213" s="31"/>
      <c r="E213" s="32"/>
      <c r="F213" s="31"/>
      <c r="G213" s="32"/>
    </row>
    <row r="214" spans="2:7" ht="18.75" customHeight="1" x14ac:dyDescent="0.25">
      <c r="B214" s="31"/>
      <c r="C214" s="32"/>
      <c r="D214" s="31"/>
      <c r="E214" s="32"/>
      <c r="F214" s="31"/>
      <c r="G214" s="32"/>
    </row>
    <row r="215" spans="2:7" ht="18.75" customHeight="1" x14ac:dyDescent="0.25">
      <c r="B215" s="31"/>
      <c r="C215" s="32"/>
      <c r="D215" s="31"/>
      <c r="E215" s="32"/>
      <c r="F215" s="31"/>
      <c r="G215" s="32"/>
    </row>
    <row r="216" spans="2:7" ht="18.75" customHeight="1" x14ac:dyDescent="0.25">
      <c r="B216" s="31"/>
      <c r="C216" s="32"/>
      <c r="D216" s="31"/>
      <c r="E216" s="32"/>
      <c r="F216" s="31"/>
      <c r="G216" s="32"/>
    </row>
    <row r="217" spans="2:7" ht="18.75" customHeight="1" x14ac:dyDescent="0.25">
      <c r="B217" s="31"/>
      <c r="C217" s="32"/>
      <c r="D217" s="31"/>
      <c r="E217" s="32"/>
      <c r="F217" s="31"/>
      <c r="G217" s="32"/>
    </row>
    <row r="218" spans="2:7" ht="18.75" customHeight="1" x14ac:dyDescent="0.25">
      <c r="B218" s="31"/>
      <c r="C218" s="32"/>
      <c r="D218" s="31"/>
      <c r="E218" s="32"/>
      <c r="F218" s="31"/>
      <c r="G218" s="32"/>
    </row>
    <row r="219" spans="2:7" ht="18.75" customHeight="1" x14ac:dyDescent="0.25">
      <c r="B219" s="31"/>
      <c r="C219" s="32"/>
      <c r="D219" s="31"/>
      <c r="E219" s="32"/>
      <c r="F219" s="31"/>
      <c r="G219" s="32"/>
    </row>
    <row r="220" spans="2:7" ht="18.75" customHeight="1" x14ac:dyDescent="0.25">
      <c r="B220" s="31"/>
      <c r="C220" s="32"/>
      <c r="D220" s="31"/>
      <c r="E220" s="32"/>
      <c r="F220" s="31"/>
      <c r="G220" s="32"/>
    </row>
    <row r="221" spans="2:7" ht="18.75" customHeight="1" x14ac:dyDescent="0.25">
      <c r="B221" s="31"/>
      <c r="C221" s="32"/>
      <c r="D221" s="31"/>
      <c r="E221" s="32"/>
      <c r="F221" s="31"/>
      <c r="G221" s="32"/>
    </row>
    <row r="222" spans="2:7" ht="18.75" customHeight="1" x14ac:dyDescent="0.25">
      <c r="B222" s="31"/>
      <c r="C222" s="32"/>
      <c r="D222" s="31"/>
      <c r="E222" s="32"/>
      <c r="F222" s="31"/>
      <c r="G222" s="32"/>
    </row>
    <row r="223" spans="2:7" ht="18.75" customHeight="1" x14ac:dyDescent="0.25">
      <c r="B223" s="31"/>
      <c r="C223" s="32"/>
      <c r="D223" s="31"/>
      <c r="E223" s="32"/>
      <c r="F223" s="31"/>
      <c r="G223" s="32"/>
    </row>
    <row r="224" spans="2:7" ht="18.75" customHeight="1" x14ac:dyDescent="0.25">
      <c r="B224" s="31"/>
      <c r="C224" s="32"/>
      <c r="D224" s="31"/>
      <c r="E224" s="32"/>
      <c r="F224" s="31"/>
      <c r="G224" s="32"/>
    </row>
    <row r="225" spans="1:8" ht="18.75" customHeight="1" x14ac:dyDescent="0.25">
      <c r="B225" s="31"/>
      <c r="C225" s="32"/>
      <c r="D225" s="31"/>
      <c r="E225" s="32"/>
      <c r="F225" s="31"/>
      <c r="G225" s="32"/>
    </row>
    <row r="226" spans="1:8" ht="18.75" customHeight="1" x14ac:dyDescent="0.25">
      <c r="B226" s="31"/>
      <c r="C226" s="32"/>
      <c r="D226" s="31"/>
      <c r="E226" s="32"/>
      <c r="F226" s="31"/>
      <c r="G226" s="32"/>
    </row>
    <row r="227" spans="1:8" ht="18.75" customHeight="1" x14ac:dyDescent="0.25">
      <c r="B227" s="31"/>
      <c r="C227" s="32"/>
      <c r="D227" s="31"/>
      <c r="E227" s="32"/>
      <c r="F227" s="31"/>
      <c r="G227" s="32"/>
    </row>
    <row r="228" spans="1:8" ht="18.75" customHeight="1" x14ac:dyDescent="0.25">
      <c r="B228" s="31"/>
      <c r="C228" s="32"/>
      <c r="D228" s="31"/>
      <c r="E228" s="32"/>
      <c r="F228" s="31"/>
      <c r="G228" s="32"/>
    </row>
    <row r="229" spans="1:8" ht="18.75" customHeight="1" x14ac:dyDescent="0.25">
      <c r="B229" s="31"/>
      <c r="C229" s="32"/>
      <c r="D229" s="31"/>
      <c r="E229" s="32"/>
      <c r="F229" s="31"/>
      <c r="G229" s="32"/>
    </row>
    <row r="230" spans="1:8" ht="18.75" customHeight="1" x14ac:dyDescent="0.25">
      <c r="B230" s="31"/>
      <c r="C230" s="32"/>
      <c r="D230" s="31"/>
      <c r="E230" s="32"/>
      <c r="F230" s="31"/>
      <c r="G230" s="32"/>
    </row>
    <row r="231" spans="1:8" ht="18.75" customHeight="1" x14ac:dyDescent="0.25">
      <c r="B231" s="31"/>
      <c r="C231" s="32"/>
      <c r="D231" s="31"/>
      <c r="E231" s="32"/>
      <c r="F231" s="31"/>
      <c r="G231" s="32"/>
    </row>
    <row r="232" spans="1:8" ht="18.75" customHeight="1" thickBot="1" x14ac:dyDescent="0.3">
      <c r="B232" s="33"/>
      <c r="C232" s="34"/>
      <c r="D232" s="33"/>
      <c r="E232" s="34"/>
      <c r="F232" s="33"/>
      <c r="G232" s="34"/>
    </row>
    <row r="233" spans="1:8" s="28" customFormat="1" ht="45" customHeight="1" thickBot="1" x14ac:dyDescent="0.3">
      <c r="A233" s="266"/>
      <c r="B233" s="339" t="s">
        <v>51</v>
      </c>
      <c r="C233" s="339"/>
      <c r="H233" s="266"/>
    </row>
    <row r="234" spans="1:8" ht="27.4" customHeight="1" x14ac:dyDescent="0.25">
      <c r="B234" s="29" t="s">
        <v>117</v>
      </c>
      <c r="C234" s="30" t="s">
        <v>118</v>
      </c>
      <c r="D234" s="29" t="str">
        <f>C234</f>
        <v>F04_T6</v>
      </c>
      <c r="E234" s="30" t="str">
        <f>B234</f>
        <v>F04_T3</v>
      </c>
      <c r="F234" s="29" t="str">
        <f>B234</f>
        <v>F04_T3</v>
      </c>
      <c r="G234" s="30" t="str">
        <f>C234</f>
        <v>F04_T6</v>
      </c>
    </row>
    <row r="235" spans="1:8" ht="33" customHeight="1" thickBot="1" x14ac:dyDescent="0.3">
      <c r="B235" s="40"/>
      <c r="C235" s="41"/>
      <c r="D235" s="40"/>
      <c r="E235" s="41"/>
      <c r="F235" s="40"/>
      <c r="G235" s="41"/>
    </row>
    <row r="236" spans="1:8" ht="70.5" customHeight="1" thickBot="1" x14ac:dyDescent="0.3">
      <c r="B236" s="37"/>
      <c r="C236" s="38"/>
      <c r="D236" s="39"/>
      <c r="E236" s="38"/>
      <c r="F236" s="39"/>
      <c r="G236" s="38"/>
    </row>
    <row r="237" spans="1:8" ht="18.75" customHeight="1" x14ac:dyDescent="0.25">
      <c r="B237" s="35"/>
      <c r="C237" s="36"/>
      <c r="D237" s="35"/>
      <c r="E237" s="36"/>
      <c r="F237" s="35"/>
      <c r="G237" s="36"/>
    </row>
    <row r="238" spans="1:8" ht="18.75" customHeight="1" x14ac:dyDescent="0.25">
      <c r="B238" s="31"/>
      <c r="C238" s="32"/>
      <c r="D238" s="31"/>
      <c r="E238" s="32"/>
      <c r="F238" s="31"/>
      <c r="G238" s="32"/>
    </row>
    <row r="239" spans="1:8" ht="18.75" customHeight="1" x14ac:dyDescent="0.25">
      <c r="B239" s="31"/>
      <c r="C239" s="32"/>
      <c r="D239" s="31"/>
      <c r="E239" s="32"/>
      <c r="F239" s="31"/>
      <c r="G239" s="32"/>
    </row>
    <row r="240" spans="1:8" ht="18.75" customHeight="1" x14ac:dyDescent="0.25">
      <c r="B240" s="31"/>
      <c r="C240" s="32"/>
      <c r="D240" s="31"/>
      <c r="E240" s="32"/>
      <c r="F240" s="31"/>
      <c r="G240" s="32"/>
    </row>
    <row r="241" spans="2:7" ht="18.75" customHeight="1" x14ac:dyDescent="0.25">
      <c r="B241" s="31"/>
      <c r="C241" s="32"/>
      <c r="D241" s="31"/>
      <c r="E241" s="32"/>
      <c r="F241" s="31"/>
      <c r="G241" s="32"/>
    </row>
    <row r="242" spans="2:7" ht="18.75" customHeight="1" x14ac:dyDescent="0.25">
      <c r="B242" s="31"/>
      <c r="C242" s="32"/>
      <c r="D242" s="31"/>
      <c r="E242" s="32"/>
      <c r="F242" s="31"/>
      <c r="G242" s="32"/>
    </row>
    <row r="243" spans="2:7" ht="18.75" customHeight="1" x14ac:dyDescent="0.25">
      <c r="B243" s="31"/>
      <c r="C243" s="32"/>
      <c r="D243" s="31"/>
      <c r="E243" s="32"/>
      <c r="F243" s="31"/>
      <c r="G243" s="32"/>
    </row>
    <row r="244" spans="2:7" ht="18.75" customHeight="1" x14ac:dyDescent="0.25">
      <c r="B244" s="31"/>
      <c r="C244" s="32"/>
      <c r="D244" s="31"/>
      <c r="E244" s="32"/>
      <c r="F244" s="31"/>
      <c r="G244" s="32"/>
    </row>
    <row r="245" spans="2:7" ht="18.75" customHeight="1" x14ac:dyDescent="0.25">
      <c r="B245" s="31"/>
      <c r="C245" s="32"/>
      <c r="D245" s="31"/>
      <c r="E245" s="32"/>
      <c r="F245" s="31"/>
      <c r="G245" s="32"/>
    </row>
    <row r="246" spans="2:7" ht="18.75" customHeight="1" x14ac:dyDescent="0.25">
      <c r="B246" s="31"/>
      <c r="C246" s="32"/>
      <c r="D246" s="31"/>
      <c r="E246" s="32"/>
      <c r="F246" s="31"/>
      <c r="G246" s="32"/>
    </row>
    <row r="247" spans="2:7" ht="18.75" customHeight="1" x14ac:dyDescent="0.25">
      <c r="B247" s="31"/>
      <c r="C247" s="32"/>
      <c r="D247" s="31"/>
      <c r="E247" s="32"/>
      <c r="F247" s="31"/>
      <c r="G247" s="32"/>
    </row>
    <row r="248" spans="2:7" ht="18.75" customHeight="1" x14ac:dyDescent="0.25">
      <c r="B248" s="31"/>
      <c r="C248" s="32"/>
      <c r="D248" s="31"/>
      <c r="E248" s="32"/>
      <c r="F248" s="31"/>
      <c r="G248" s="32"/>
    </row>
    <row r="249" spans="2:7" ht="18.75" customHeight="1" x14ac:dyDescent="0.25">
      <c r="B249" s="31"/>
      <c r="C249" s="32"/>
      <c r="D249" s="31"/>
      <c r="E249" s="32"/>
      <c r="F249" s="31"/>
      <c r="G249" s="32"/>
    </row>
    <row r="250" spans="2:7" ht="18.75" customHeight="1" x14ac:dyDescent="0.25">
      <c r="B250" s="31"/>
      <c r="C250" s="32"/>
      <c r="D250" s="31"/>
      <c r="E250" s="32"/>
      <c r="F250" s="31"/>
      <c r="G250" s="32"/>
    </row>
    <row r="251" spans="2:7" ht="18.75" customHeight="1" x14ac:dyDescent="0.25">
      <c r="B251" s="31"/>
      <c r="C251" s="32"/>
      <c r="D251" s="31"/>
      <c r="E251" s="32"/>
      <c r="F251" s="31"/>
      <c r="G251" s="32"/>
    </row>
    <row r="252" spans="2:7" ht="18.75" customHeight="1" x14ac:dyDescent="0.25">
      <c r="B252" s="31"/>
      <c r="C252" s="32"/>
      <c r="D252" s="31"/>
      <c r="E252" s="32"/>
      <c r="F252" s="31"/>
      <c r="G252" s="32"/>
    </row>
    <row r="253" spans="2:7" ht="18.75" customHeight="1" x14ac:dyDescent="0.25">
      <c r="B253" s="31"/>
      <c r="C253" s="32"/>
      <c r="D253" s="31"/>
      <c r="E253" s="32"/>
      <c r="F253" s="31"/>
      <c r="G253" s="32"/>
    </row>
    <row r="254" spans="2:7" ht="18.75" customHeight="1" x14ac:dyDescent="0.25">
      <c r="B254" s="31"/>
      <c r="C254" s="32"/>
      <c r="D254" s="31"/>
      <c r="E254" s="32"/>
      <c r="F254" s="31"/>
      <c r="G254" s="32"/>
    </row>
    <row r="255" spans="2:7" ht="18.75" customHeight="1" x14ac:dyDescent="0.25">
      <c r="B255" s="31"/>
      <c r="C255" s="32"/>
      <c r="D255" s="31"/>
      <c r="E255" s="32"/>
      <c r="F255" s="31"/>
      <c r="G255" s="32"/>
    </row>
    <row r="256" spans="2:7" ht="18.75" customHeight="1" x14ac:dyDescent="0.25">
      <c r="B256" s="31"/>
      <c r="C256" s="32"/>
      <c r="D256" s="31"/>
      <c r="E256" s="32"/>
      <c r="F256" s="31"/>
      <c r="G256" s="32"/>
    </row>
    <row r="257" spans="1:8" ht="18.75" customHeight="1" x14ac:dyDescent="0.25">
      <c r="B257" s="31"/>
      <c r="C257" s="32"/>
      <c r="D257" s="31"/>
      <c r="E257" s="32"/>
      <c r="F257" s="31"/>
      <c r="G257" s="32"/>
    </row>
    <row r="258" spans="1:8" ht="18.75" customHeight="1" x14ac:dyDescent="0.25">
      <c r="B258" s="31"/>
      <c r="C258" s="32"/>
      <c r="D258" s="31"/>
      <c r="E258" s="32"/>
      <c r="F258" s="31"/>
      <c r="G258" s="32"/>
    </row>
    <row r="259" spans="1:8" ht="18.75" customHeight="1" x14ac:dyDescent="0.25">
      <c r="B259" s="31"/>
      <c r="C259" s="32"/>
      <c r="D259" s="31"/>
      <c r="E259" s="32"/>
      <c r="F259" s="31"/>
      <c r="G259" s="32"/>
    </row>
    <row r="260" spans="1:8" ht="18.75" customHeight="1" x14ac:dyDescent="0.25">
      <c r="B260" s="31"/>
      <c r="C260" s="32"/>
      <c r="D260" s="31"/>
      <c r="E260" s="32"/>
      <c r="F260" s="31"/>
      <c r="G260" s="32"/>
    </row>
    <row r="261" spans="1:8" ht="18.75" customHeight="1" x14ac:dyDescent="0.25">
      <c r="B261" s="31"/>
      <c r="C261" s="32"/>
      <c r="D261" s="31"/>
      <c r="E261" s="32"/>
      <c r="F261" s="31"/>
      <c r="G261" s="32"/>
    </row>
    <row r="262" spans="1:8" ht="18.75" customHeight="1" x14ac:dyDescent="0.25">
      <c r="B262" s="31"/>
      <c r="C262" s="32"/>
      <c r="D262" s="31"/>
      <c r="E262" s="32"/>
      <c r="F262" s="31"/>
      <c r="G262" s="32"/>
    </row>
    <row r="263" spans="1:8" ht="18.75" customHeight="1" x14ac:dyDescent="0.25">
      <c r="B263" s="31"/>
      <c r="C263" s="32"/>
      <c r="D263" s="31"/>
      <c r="E263" s="32"/>
      <c r="F263" s="31"/>
      <c r="G263" s="32"/>
    </row>
    <row r="264" spans="1:8" ht="18.75" customHeight="1" x14ac:dyDescent="0.25">
      <c r="B264" s="31"/>
      <c r="C264" s="32"/>
      <c r="D264" s="31"/>
      <c r="E264" s="32"/>
      <c r="F264" s="31"/>
      <c r="G264" s="32"/>
    </row>
    <row r="265" spans="1:8" ht="18.75" customHeight="1" x14ac:dyDescent="0.25">
      <c r="B265" s="31"/>
      <c r="C265" s="32"/>
      <c r="D265" s="31"/>
      <c r="E265" s="32"/>
      <c r="F265" s="31"/>
      <c r="G265" s="32"/>
    </row>
    <row r="266" spans="1:8" ht="18.75" customHeight="1" x14ac:dyDescent="0.25">
      <c r="B266" s="31"/>
      <c r="C266" s="32"/>
      <c r="D266" s="31"/>
      <c r="E266" s="32"/>
      <c r="F266" s="31"/>
      <c r="G266" s="32"/>
    </row>
    <row r="267" spans="1:8" ht="18.75" customHeight="1" x14ac:dyDescent="0.25">
      <c r="B267" s="31"/>
      <c r="C267" s="32"/>
      <c r="D267" s="31"/>
      <c r="E267" s="32"/>
      <c r="F267" s="31"/>
      <c r="G267" s="32"/>
    </row>
    <row r="268" spans="1:8" ht="18.75" customHeight="1" x14ac:dyDescent="0.25">
      <c r="B268" s="31"/>
      <c r="C268" s="32"/>
      <c r="D268" s="31"/>
      <c r="E268" s="32"/>
      <c r="F268" s="31"/>
      <c r="G268" s="32"/>
    </row>
    <row r="269" spans="1:8" ht="18.75" customHeight="1" x14ac:dyDescent="0.25">
      <c r="B269" s="31"/>
      <c r="C269" s="32"/>
      <c r="D269" s="31"/>
      <c r="E269" s="32"/>
      <c r="F269" s="31"/>
      <c r="G269" s="32"/>
    </row>
    <row r="270" spans="1:8" ht="18.75" customHeight="1" thickBot="1" x14ac:dyDescent="0.3">
      <c r="B270" s="33"/>
      <c r="C270" s="34"/>
      <c r="D270" s="33"/>
      <c r="E270" s="34"/>
      <c r="F270" s="33"/>
      <c r="G270" s="34"/>
    </row>
    <row r="271" spans="1:8" s="28" customFormat="1" ht="45" customHeight="1" thickBot="1" x14ac:dyDescent="0.3">
      <c r="A271" s="266"/>
      <c r="B271" s="339" t="s">
        <v>52</v>
      </c>
      <c r="C271" s="339"/>
      <c r="H271" s="266"/>
    </row>
    <row r="272" spans="1:8" ht="27.4" customHeight="1" x14ac:dyDescent="0.25">
      <c r="B272" s="29" t="s">
        <v>119</v>
      </c>
      <c r="C272" s="30" t="s">
        <v>120</v>
      </c>
      <c r="D272" s="29" t="str">
        <f>C272</f>
        <v>F04_T5</v>
      </c>
      <c r="E272" s="30" t="str">
        <f>B272</f>
        <v>F04_T4</v>
      </c>
      <c r="F272" s="29" t="str">
        <f>B272</f>
        <v>F04_T4</v>
      </c>
      <c r="G272" s="30" t="str">
        <f>C272</f>
        <v>F04_T5</v>
      </c>
    </row>
    <row r="273" spans="2:7" ht="33" customHeight="1" thickBot="1" x14ac:dyDescent="0.3">
      <c r="B273" s="40"/>
      <c r="C273" s="41"/>
      <c r="D273" s="40"/>
      <c r="E273" s="41"/>
      <c r="F273" s="40"/>
      <c r="G273" s="41"/>
    </row>
    <row r="274" spans="2:7" ht="70.5" customHeight="1" thickBot="1" x14ac:dyDescent="0.3">
      <c r="B274" s="37"/>
      <c r="C274" s="38"/>
      <c r="D274" s="39"/>
      <c r="E274" s="38"/>
      <c r="F274" s="39"/>
      <c r="G274" s="38"/>
    </row>
    <row r="275" spans="2:7" ht="18.75" customHeight="1" x14ac:dyDescent="0.25">
      <c r="B275" s="35"/>
      <c r="C275" s="36"/>
      <c r="D275" s="35"/>
      <c r="E275" s="36"/>
      <c r="F275" s="35"/>
      <c r="G275" s="36"/>
    </row>
    <row r="276" spans="2:7" ht="18.75" customHeight="1" x14ac:dyDescent="0.25">
      <c r="B276" s="31"/>
      <c r="C276" s="32"/>
      <c r="D276" s="31"/>
      <c r="E276" s="32"/>
      <c r="F276" s="31"/>
      <c r="G276" s="32"/>
    </row>
    <row r="277" spans="2:7" ht="18.75" customHeight="1" x14ac:dyDescent="0.25">
      <c r="B277" s="31"/>
      <c r="C277" s="32"/>
      <c r="D277" s="31"/>
      <c r="E277" s="32"/>
      <c r="F277" s="31"/>
      <c r="G277" s="32"/>
    </row>
    <row r="278" spans="2:7" ht="18.75" customHeight="1" x14ac:dyDescent="0.25">
      <c r="B278" s="31"/>
      <c r="C278" s="32"/>
      <c r="D278" s="31"/>
      <c r="E278" s="32"/>
      <c r="F278" s="31"/>
      <c r="G278" s="32"/>
    </row>
    <row r="279" spans="2:7" ht="18.75" customHeight="1" x14ac:dyDescent="0.25">
      <c r="B279" s="31"/>
      <c r="C279" s="32"/>
      <c r="D279" s="31"/>
      <c r="E279" s="32"/>
      <c r="F279" s="31"/>
      <c r="G279" s="32"/>
    </row>
    <row r="280" spans="2:7" ht="18.75" customHeight="1" x14ac:dyDescent="0.25">
      <c r="B280" s="31"/>
      <c r="C280" s="32"/>
      <c r="D280" s="31"/>
      <c r="E280" s="32"/>
      <c r="F280" s="31"/>
      <c r="G280" s="32"/>
    </row>
    <row r="281" spans="2:7" ht="18.75" customHeight="1" x14ac:dyDescent="0.25">
      <c r="B281" s="31"/>
      <c r="C281" s="32"/>
      <c r="D281" s="31"/>
      <c r="E281" s="32"/>
      <c r="F281" s="31"/>
      <c r="G281" s="32"/>
    </row>
    <row r="282" spans="2:7" ht="18.75" customHeight="1" x14ac:dyDescent="0.25">
      <c r="B282" s="31"/>
      <c r="C282" s="32"/>
      <c r="D282" s="31"/>
      <c r="E282" s="32"/>
      <c r="F282" s="31"/>
      <c r="G282" s="32"/>
    </row>
    <row r="283" spans="2:7" ht="18.75" customHeight="1" x14ac:dyDescent="0.25">
      <c r="B283" s="31"/>
      <c r="C283" s="32"/>
      <c r="D283" s="31"/>
      <c r="E283" s="32"/>
      <c r="F283" s="31"/>
      <c r="G283" s="32"/>
    </row>
    <row r="284" spans="2:7" ht="18.75" customHeight="1" x14ac:dyDescent="0.25">
      <c r="B284" s="31"/>
      <c r="C284" s="32"/>
      <c r="D284" s="31"/>
      <c r="E284" s="32"/>
      <c r="F284" s="31"/>
      <c r="G284" s="32"/>
    </row>
    <row r="285" spans="2:7" ht="18.75" customHeight="1" x14ac:dyDescent="0.25">
      <c r="B285" s="31"/>
      <c r="C285" s="32"/>
      <c r="D285" s="31"/>
      <c r="E285" s="32"/>
      <c r="F285" s="31"/>
      <c r="G285" s="32"/>
    </row>
    <row r="286" spans="2:7" ht="18.75" customHeight="1" x14ac:dyDescent="0.25">
      <c r="B286" s="31"/>
      <c r="C286" s="32"/>
      <c r="D286" s="31"/>
      <c r="E286" s="32"/>
      <c r="F286" s="31"/>
      <c r="G286" s="32"/>
    </row>
    <row r="287" spans="2:7" ht="18.75" customHeight="1" x14ac:dyDescent="0.25">
      <c r="B287" s="31"/>
      <c r="C287" s="32"/>
      <c r="D287" s="31"/>
      <c r="E287" s="32"/>
      <c r="F287" s="31"/>
      <c r="G287" s="32"/>
    </row>
    <row r="288" spans="2:7" ht="18.75" customHeight="1" x14ac:dyDescent="0.25">
      <c r="B288" s="31"/>
      <c r="C288" s="32"/>
      <c r="D288" s="31"/>
      <c r="E288" s="32"/>
      <c r="F288" s="31"/>
      <c r="G288" s="32"/>
    </row>
    <row r="289" spans="2:7" ht="18.75" customHeight="1" x14ac:dyDescent="0.25">
      <c r="B289" s="31"/>
      <c r="C289" s="32"/>
      <c r="D289" s="31"/>
      <c r="E289" s="32"/>
      <c r="F289" s="31"/>
      <c r="G289" s="32"/>
    </row>
    <row r="290" spans="2:7" ht="18.75" customHeight="1" x14ac:dyDescent="0.25">
      <c r="B290" s="31"/>
      <c r="C290" s="32"/>
      <c r="D290" s="31"/>
      <c r="E290" s="32"/>
      <c r="F290" s="31"/>
      <c r="G290" s="32"/>
    </row>
    <row r="291" spans="2:7" ht="18.75" customHeight="1" x14ac:dyDescent="0.25">
      <c r="B291" s="31"/>
      <c r="C291" s="32"/>
      <c r="D291" s="31"/>
      <c r="E291" s="32"/>
      <c r="F291" s="31"/>
      <c r="G291" s="32"/>
    </row>
    <row r="292" spans="2:7" ht="18.75" customHeight="1" x14ac:dyDescent="0.25">
      <c r="B292" s="31"/>
      <c r="C292" s="32"/>
      <c r="D292" s="31"/>
      <c r="E292" s="32"/>
      <c r="F292" s="31"/>
      <c r="G292" s="32"/>
    </row>
    <row r="293" spans="2:7" ht="18.75" customHeight="1" x14ac:dyDescent="0.25">
      <c r="B293" s="31"/>
      <c r="C293" s="32"/>
      <c r="D293" s="31"/>
      <c r="E293" s="32"/>
      <c r="F293" s="31"/>
      <c r="G293" s="32"/>
    </row>
    <row r="294" spans="2:7" ht="18.75" customHeight="1" x14ac:dyDescent="0.25">
      <c r="B294" s="31"/>
      <c r="C294" s="32"/>
      <c r="D294" s="31"/>
      <c r="E294" s="32"/>
      <c r="F294" s="31"/>
      <c r="G294" s="32"/>
    </row>
    <row r="295" spans="2:7" ht="18.75" customHeight="1" x14ac:dyDescent="0.25">
      <c r="B295" s="31"/>
      <c r="C295" s="32"/>
      <c r="D295" s="31"/>
      <c r="E295" s="32"/>
      <c r="F295" s="31"/>
      <c r="G295" s="32"/>
    </row>
    <row r="296" spans="2:7" ht="18.75" customHeight="1" x14ac:dyDescent="0.25">
      <c r="B296" s="31"/>
      <c r="C296" s="32"/>
      <c r="D296" s="31"/>
      <c r="E296" s="32"/>
      <c r="F296" s="31"/>
      <c r="G296" s="32"/>
    </row>
    <row r="297" spans="2:7" ht="18.75" customHeight="1" x14ac:dyDescent="0.25">
      <c r="B297" s="31"/>
      <c r="C297" s="32"/>
      <c r="D297" s="31"/>
      <c r="E297" s="32"/>
      <c r="F297" s="31"/>
      <c r="G297" s="32"/>
    </row>
    <row r="298" spans="2:7" ht="18.75" customHeight="1" x14ac:dyDescent="0.25">
      <c r="B298" s="31"/>
      <c r="C298" s="32"/>
      <c r="D298" s="31"/>
      <c r="E298" s="32"/>
      <c r="F298" s="31"/>
      <c r="G298" s="32"/>
    </row>
    <row r="299" spans="2:7" ht="18.75" customHeight="1" x14ac:dyDescent="0.25">
      <c r="B299" s="31"/>
      <c r="C299" s="32"/>
      <c r="D299" s="31"/>
      <c r="E299" s="32"/>
      <c r="F299" s="31"/>
      <c r="G299" s="32"/>
    </row>
    <row r="300" spans="2:7" ht="18.75" customHeight="1" x14ac:dyDescent="0.25">
      <c r="B300" s="31"/>
      <c r="C300" s="32"/>
      <c r="D300" s="31"/>
      <c r="E300" s="32"/>
      <c r="F300" s="31"/>
      <c r="G300" s="32"/>
    </row>
    <row r="301" spans="2:7" ht="18.75" customHeight="1" x14ac:dyDescent="0.25">
      <c r="B301" s="31"/>
      <c r="C301" s="32"/>
      <c r="D301" s="31"/>
      <c r="E301" s="32"/>
      <c r="F301" s="31"/>
      <c r="G301" s="32"/>
    </row>
    <row r="302" spans="2:7" ht="18.75" customHeight="1" x14ac:dyDescent="0.25">
      <c r="B302" s="31"/>
      <c r="C302" s="32"/>
      <c r="D302" s="31"/>
      <c r="E302" s="32"/>
      <c r="F302" s="31"/>
      <c r="G302" s="32"/>
    </row>
    <row r="303" spans="2:7" ht="18.75" customHeight="1" x14ac:dyDescent="0.25">
      <c r="B303" s="31"/>
      <c r="C303" s="32"/>
      <c r="D303" s="31"/>
      <c r="E303" s="32"/>
      <c r="F303" s="31"/>
      <c r="G303" s="32"/>
    </row>
    <row r="304" spans="2:7" ht="18.75" customHeight="1" x14ac:dyDescent="0.25">
      <c r="B304" s="31"/>
      <c r="C304" s="32"/>
      <c r="D304" s="31"/>
      <c r="E304" s="32"/>
      <c r="F304" s="31"/>
      <c r="G304" s="32"/>
    </row>
    <row r="305" spans="1:8" ht="18.75" customHeight="1" x14ac:dyDescent="0.25">
      <c r="B305" s="31"/>
      <c r="C305" s="32"/>
      <c r="D305" s="31"/>
      <c r="E305" s="32"/>
      <c r="F305" s="31"/>
      <c r="G305" s="32"/>
    </row>
    <row r="306" spans="1:8" ht="18.75" customHeight="1" x14ac:dyDescent="0.25">
      <c r="B306" s="31"/>
      <c r="C306" s="32"/>
      <c r="D306" s="31"/>
      <c r="E306" s="32"/>
      <c r="F306" s="31"/>
      <c r="G306" s="32"/>
    </row>
    <row r="307" spans="1:8" ht="18.75" customHeight="1" x14ac:dyDescent="0.25">
      <c r="B307" s="31"/>
      <c r="C307" s="32"/>
      <c r="D307" s="31"/>
      <c r="E307" s="32"/>
      <c r="F307" s="31"/>
      <c r="G307" s="32"/>
    </row>
    <row r="308" spans="1:8" ht="18.75" customHeight="1" thickBot="1" x14ac:dyDescent="0.3">
      <c r="B308" s="33"/>
      <c r="C308" s="34"/>
      <c r="D308" s="33"/>
      <c r="E308" s="34"/>
      <c r="F308" s="33"/>
      <c r="G308" s="34"/>
    </row>
    <row r="309" spans="1:8" s="28" customFormat="1" ht="45" customHeight="1" thickBot="1" x14ac:dyDescent="0.3">
      <c r="A309" s="266"/>
      <c r="B309" s="339" t="s">
        <v>79</v>
      </c>
      <c r="C309" s="339"/>
      <c r="H309" s="266"/>
    </row>
    <row r="310" spans="1:8" ht="27.4" customHeight="1" x14ac:dyDescent="0.25">
      <c r="B310" s="29" t="s">
        <v>133</v>
      </c>
      <c r="C310" s="30" t="s">
        <v>132</v>
      </c>
      <c r="D310" s="29" t="str">
        <f>C310</f>
        <v>F08_T16</v>
      </c>
      <c r="E310" s="30" t="str">
        <f>B310</f>
        <v>F08_T01</v>
      </c>
      <c r="F310" s="29" t="str">
        <f>B310</f>
        <v>F08_T01</v>
      </c>
      <c r="G310" s="30" t="str">
        <f>C310</f>
        <v>F08_T16</v>
      </c>
    </row>
    <row r="311" spans="1:8" ht="33" customHeight="1" thickBot="1" x14ac:dyDescent="0.3">
      <c r="B311" s="40"/>
      <c r="C311" s="41"/>
      <c r="D311" s="40"/>
      <c r="E311" s="41"/>
      <c r="F311" s="40"/>
      <c r="G311" s="41"/>
    </row>
    <row r="312" spans="1:8" ht="70.5" customHeight="1" thickBot="1" x14ac:dyDescent="0.3">
      <c r="B312" s="37"/>
      <c r="C312" s="38"/>
      <c r="D312" s="39"/>
      <c r="E312" s="38"/>
      <c r="F312" s="39"/>
      <c r="G312" s="38"/>
    </row>
    <row r="313" spans="1:8" ht="18.75" customHeight="1" x14ac:dyDescent="0.25">
      <c r="B313" s="35"/>
      <c r="C313" s="36"/>
      <c r="D313" s="35"/>
      <c r="E313" s="36"/>
      <c r="F313" s="35"/>
      <c r="G313" s="36"/>
    </row>
    <row r="314" spans="1:8" ht="18.75" customHeight="1" x14ac:dyDescent="0.25">
      <c r="B314" s="31"/>
      <c r="C314" s="32"/>
      <c r="D314" s="31"/>
      <c r="E314" s="32"/>
      <c r="F314" s="31"/>
      <c r="G314" s="32"/>
    </row>
    <row r="315" spans="1:8" ht="18.75" customHeight="1" x14ac:dyDescent="0.25">
      <c r="B315" s="31"/>
      <c r="C315" s="32"/>
      <c r="D315" s="31"/>
      <c r="E315" s="32"/>
      <c r="F315" s="31"/>
      <c r="G315" s="32"/>
    </row>
    <row r="316" spans="1:8" ht="18.75" customHeight="1" x14ac:dyDescent="0.25">
      <c r="B316" s="31"/>
      <c r="C316" s="32"/>
      <c r="D316" s="31"/>
      <c r="E316" s="32"/>
      <c r="F316" s="31"/>
      <c r="G316" s="32"/>
    </row>
    <row r="317" spans="1:8" ht="18.75" customHeight="1" x14ac:dyDescent="0.25">
      <c r="B317" s="31"/>
      <c r="C317" s="32"/>
      <c r="D317" s="31"/>
      <c r="E317" s="32"/>
      <c r="F317" s="31"/>
      <c r="G317" s="32"/>
    </row>
    <row r="318" spans="1:8" ht="18.75" customHeight="1" x14ac:dyDescent="0.25">
      <c r="B318" s="31"/>
      <c r="C318" s="32"/>
      <c r="D318" s="31"/>
      <c r="E318" s="32"/>
      <c r="F318" s="31"/>
      <c r="G318" s="32"/>
    </row>
    <row r="319" spans="1:8" ht="18.75" customHeight="1" x14ac:dyDescent="0.25">
      <c r="B319" s="31"/>
      <c r="C319" s="32"/>
      <c r="D319" s="31"/>
      <c r="E319" s="32"/>
      <c r="F319" s="31"/>
      <c r="G319" s="32"/>
    </row>
    <row r="320" spans="1:8" ht="18.75" customHeight="1" x14ac:dyDescent="0.25">
      <c r="B320" s="31"/>
      <c r="C320" s="32"/>
      <c r="D320" s="31"/>
      <c r="E320" s="32"/>
      <c r="F320" s="31"/>
      <c r="G320" s="32"/>
    </row>
    <row r="321" spans="2:7" ht="18.75" customHeight="1" x14ac:dyDescent="0.25">
      <c r="B321" s="31"/>
      <c r="C321" s="32"/>
      <c r="D321" s="31"/>
      <c r="E321" s="32"/>
      <c r="F321" s="31"/>
      <c r="G321" s="32"/>
    </row>
    <row r="322" spans="2:7" ht="18.75" customHeight="1" x14ac:dyDescent="0.25">
      <c r="B322" s="31"/>
      <c r="C322" s="32"/>
      <c r="D322" s="31"/>
      <c r="E322" s="32"/>
      <c r="F322" s="31"/>
      <c r="G322" s="32"/>
    </row>
    <row r="323" spans="2:7" ht="18.75" customHeight="1" x14ac:dyDescent="0.25">
      <c r="B323" s="31"/>
      <c r="C323" s="32"/>
      <c r="D323" s="31"/>
      <c r="E323" s="32"/>
      <c r="F323" s="31"/>
      <c r="G323" s="32"/>
    </row>
    <row r="324" spans="2:7" ht="18.75" customHeight="1" x14ac:dyDescent="0.25">
      <c r="B324" s="31"/>
      <c r="C324" s="32"/>
      <c r="D324" s="31"/>
      <c r="E324" s="32"/>
      <c r="F324" s="31"/>
      <c r="G324" s="32"/>
    </row>
    <row r="325" spans="2:7" ht="18.75" customHeight="1" x14ac:dyDescent="0.25">
      <c r="B325" s="31"/>
      <c r="C325" s="32"/>
      <c r="D325" s="31"/>
      <c r="E325" s="32"/>
      <c r="F325" s="31"/>
      <c r="G325" s="32"/>
    </row>
    <row r="326" spans="2:7" ht="18.75" customHeight="1" x14ac:dyDescent="0.25">
      <c r="B326" s="31"/>
      <c r="C326" s="32"/>
      <c r="D326" s="31"/>
      <c r="E326" s="32"/>
      <c r="F326" s="31"/>
      <c r="G326" s="32"/>
    </row>
    <row r="327" spans="2:7" ht="18.75" customHeight="1" x14ac:dyDescent="0.25">
      <c r="B327" s="31"/>
      <c r="C327" s="32"/>
      <c r="D327" s="31"/>
      <c r="E327" s="32"/>
      <c r="F327" s="31"/>
      <c r="G327" s="32"/>
    </row>
    <row r="328" spans="2:7" ht="18.75" customHeight="1" x14ac:dyDescent="0.25">
      <c r="B328" s="31"/>
      <c r="C328" s="32"/>
      <c r="D328" s="31"/>
      <c r="E328" s="32"/>
      <c r="F328" s="31"/>
      <c r="G328" s="32"/>
    </row>
    <row r="329" spans="2:7" ht="18.75" customHeight="1" x14ac:dyDescent="0.25">
      <c r="B329" s="31"/>
      <c r="C329" s="32"/>
      <c r="D329" s="31"/>
      <c r="E329" s="32"/>
      <c r="F329" s="31"/>
      <c r="G329" s="32"/>
    </row>
    <row r="330" spans="2:7" ht="18.75" customHeight="1" x14ac:dyDescent="0.25">
      <c r="B330" s="31"/>
      <c r="C330" s="32"/>
      <c r="D330" s="31"/>
      <c r="E330" s="32"/>
      <c r="F330" s="31"/>
      <c r="G330" s="32"/>
    </row>
    <row r="331" spans="2:7" ht="18.75" customHeight="1" x14ac:dyDescent="0.25">
      <c r="B331" s="31"/>
      <c r="C331" s="32"/>
      <c r="D331" s="31"/>
      <c r="E331" s="32"/>
      <c r="F331" s="31"/>
      <c r="G331" s="32"/>
    </row>
    <row r="332" spans="2:7" ht="18.75" customHeight="1" x14ac:dyDescent="0.25">
      <c r="B332" s="31"/>
      <c r="C332" s="32"/>
      <c r="D332" s="31"/>
      <c r="E332" s="32"/>
      <c r="F332" s="31"/>
      <c r="G332" s="32"/>
    </row>
    <row r="333" spans="2:7" ht="18.75" customHeight="1" x14ac:dyDescent="0.25">
      <c r="B333" s="31"/>
      <c r="C333" s="32"/>
      <c r="D333" s="31"/>
      <c r="E333" s="32"/>
      <c r="F333" s="31"/>
      <c r="G333" s="32"/>
    </row>
    <row r="334" spans="2:7" ht="18.75" customHeight="1" x14ac:dyDescent="0.25">
      <c r="B334" s="31"/>
      <c r="C334" s="32"/>
      <c r="D334" s="31"/>
      <c r="E334" s="32"/>
      <c r="F334" s="31"/>
      <c r="G334" s="32"/>
    </row>
    <row r="335" spans="2:7" ht="18.75" customHeight="1" x14ac:dyDescent="0.25">
      <c r="B335" s="31"/>
      <c r="C335" s="32"/>
      <c r="D335" s="31"/>
      <c r="E335" s="32"/>
      <c r="F335" s="31"/>
      <c r="G335" s="32"/>
    </row>
    <row r="336" spans="2:7" ht="18.75" customHeight="1" x14ac:dyDescent="0.25">
      <c r="B336" s="31"/>
      <c r="C336" s="32"/>
      <c r="D336" s="31"/>
      <c r="E336" s="32"/>
      <c r="F336" s="31"/>
      <c r="G336" s="32"/>
    </row>
    <row r="337" spans="1:8" ht="18.75" customHeight="1" x14ac:dyDescent="0.25">
      <c r="B337" s="31"/>
      <c r="C337" s="32"/>
      <c r="D337" s="31"/>
      <c r="E337" s="32"/>
      <c r="F337" s="31"/>
      <c r="G337" s="32"/>
    </row>
    <row r="338" spans="1:8" ht="18.75" customHeight="1" x14ac:dyDescent="0.25">
      <c r="B338" s="31"/>
      <c r="C338" s="32"/>
      <c r="D338" s="31"/>
      <c r="E338" s="32"/>
      <c r="F338" s="31"/>
      <c r="G338" s="32"/>
    </row>
    <row r="339" spans="1:8" ht="18.75" customHeight="1" x14ac:dyDescent="0.25">
      <c r="B339" s="31"/>
      <c r="C339" s="32"/>
      <c r="D339" s="31"/>
      <c r="E339" s="32"/>
      <c r="F339" s="31"/>
      <c r="G339" s="32"/>
    </row>
    <row r="340" spans="1:8" ht="18.75" customHeight="1" x14ac:dyDescent="0.25">
      <c r="B340" s="31"/>
      <c r="C340" s="32"/>
      <c r="D340" s="31"/>
      <c r="E340" s="32"/>
      <c r="F340" s="31"/>
      <c r="G340" s="32"/>
    </row>
    <row r="341" spans="1:8" ht="18.75" customHeight="1" x14ac:dyDescent="0.25">
      <c r="B341" s="31"/>
      <c r="C341" s="32"/>
      <c r="D341" s="31"/>
      <c r="E341" s="32"/>
      <c r="F341" s="31"/>
      <c r="G341" s="32"/>
    </row>
    <row r="342" spans="1:8" ht="18.75" customHeight="1" x14ac:dyDescent="0.25">
      <c r="B342" s="31"/>
      <c r="C342" s="32"/>
      <c r="D342" s="31"/>
      <c r="E342" s="32"/>
      <c r="F342" s="31"/>
      <c r="G342" s="32"/>
    </row>
    <row r="343" spans="1:8" ht="18.75" customHeight="1" x14ac:dyDescent="0.25">
      <c r="B343" s="31"/>
      <c r="C343" s="32"/>
      <c r="D343" s="31"/>
      <c r="E343" s="32"/>
      <c r="F343" s="31"/>
      <c r="G343" s="32"/>
    </row>
    <row r="344" spans="1:8" ht="18.75" customHeight="1" x14ac:dyDescent="0.25">
      <c r="B344" s="31"/>
      <c r="C344" s="32"/>
      <c r="D344" s="31"/>
      <c r="E344" s="32"/>
      <c r="F344" s="31"/>
      <c r="G344" s="32"/>
    </row>
    <row r="345" spans="1:8" ht="18.75" customHeight="1" x14ac:dyDescent="0.25">
      <c r="B345" s="31"/>
      <c r="C345" s="32"/>
      <c r="D345" s="31"/>
      <c r="E345" s="32"/>
      <c r="F345" s="31"/>
      <c r="G345" s="32"/>
    </row>
    <row r="346" spans="1:8" ht="18.75" customHeight="1" thickBot="1" x14ac:dyDescent="0.3">
      <c r="B346" s="33"/>
      <c r="C346" s="34"/>
      <c r="D346" s="33"/>
      <c r="E346" s="34"/>
      <c r="F346" s="33"/>
      <c r="G346" s="34"/>
    </row>
    <row r="347" spans="1:8" s="28" customFormat="1" ht="45" customHeight="1" thickBot="1" x14ac:dyDescent="0.3">
      <c r="A347" s="266"/>
      <c r="B347" s="338" t="s">
        <v>80</v>
      </c>
      <c r="C347" s="338"/>
      <c r="H347" s="266"/>
    </row>
    <row r="348" spans="1:8" ht="27.4" customHeight="1" x14ac:dyDescent="0.25">
      <c r="B348" s="29" t="s">
        <v>164</v>
      </c>
      <c r="C348" s="30" t="s">
        <v>165</v>
      </c>
      <c r="D348" s="29" t="str">
        <f>C348</f>
        <v>F08_T15</v>
      </c>
      <c r="E348" s="30" t="str">
        <f>B348</f>
        <v>F08_T02</v>
      </c>
      <c r="F348" s="29" t="str">
        <f>B348</f>
        <v>F08_T02</v>
      </c>
      <c r="G348" s="30" t="str">
        <f>C348</f>
        <v>F08_T15</v>
      </c>
    </row>
    <row r="349" spans="1:8" ht="33" customHeight="1" thickBot="1" x14ac:dyDescent="0.3">
      <c r="B349" s="40"/>
      <c r="C349" s="41"/>
      <c r="D349" s="40"/>
      <c r="E349" s="41"/>
      <c r="F349" s="40"/>
      <c r="G349" s="41"/>
    </row>
    <row r="350" spans="1:8" ht="70.5" customHeight="1" thickBot="1" x14ac:dyDescent="0.3">
      <c r="B350" s="37"/>
      <c r="C350" s="38"/>
      <c r="D350" s="39"/>
      <c r="E350" s="38"/>
      <c r="F350" s="39"/>
      <c r="G350" s="38"/>
    </row>
    <row r="351" spans="1:8" ht="18.75" customHeight="1" x14ac:dyDescent="0.25">
      <c r="B351" s="35"/>
      <c r="C351" s="36"/>
      <c r="D351" s="35"/>
      <c r="E351" s="36"/>
      <c r="F351" s="35"/>
      <c r="G351" s="36"/>
    </row>
    <row r="352" spans="1:8" ht="18.75" customHeight="1" x14ac:dyDescent="0.25">
      <c r="B352" s="31"/>
      <c r="C352" s="32"/>
      <c r="D352" s="31"/>
      <c r="E352" s="32"/>
      <c r="F352" s="31"/>
      <c r="G352" s="32"/>
    </row>
    <row r="353" spans="2:7" ht="18.75" customHeight="1" x14ac:dyDescent="0.25">
      <c r="B353" s="31"/>
      <c r="C353" s="32"/>
      <c r="D353" s="31"/>
      <c r="E353" s="32"/>
      <c r="F353" s="31"/>
      <c r="G353" s="32"/>
    </row>
    <row r="354" spans="2:7" ht="18.75" customHeight="1" x14ac:dyDescent="0.25">
      <c r="B354" s="31"/>
      <c r="C354" s="32"/>
      <c r="D354" s="31"/>
      <c r="E354" s="32"/>
      <c r="F354" s="31"/>
      <c r="G354" s="32"/>
    </row>
    <row r="355" spans="2:7" ht="18.75" customHeight="1" x14ac:dyDescent="0.25">
      <c r="B355" s="31"/>
      <c r="C355" s="32"/>
      <c r="D355" s="31"/>
      <c r="E355" s="32"/>
      <c r="F355" s="31"/>
      <c r="G355" s="32"/>
    </row>
    <row r="356" spans="2:7" ht="18.75" customHeight="1" x14ac:dyDescent="0.25">
      <c r="B356" s="31"/>
      <c r="C356" s="32"/>
      <c r="D356" s="31"/>
      <c r="E356" s="32"/>
      <c r="F356" s="31"/>
      <c r="G356" s="32"/>
    </row>
    <row r="357" spans="2:7" ht="18.75" customHeight="1" x14ac:dyDescent="0.25">
      <c r="B357" s="31"/>
      <c r="C357" s="32"/>
      <c r="D357" s="31"/>
      <c r="E357" s="32"/>
      <c r="F357" s="31"/>
      <c r="G357" s="32"/>
    </row>
    <row r="358" spans="2:7" ht="18.75" customHeight="1" x14ac:dyDescent="0.25">
      <c r="B358" s="31"/>
      <c r="C358" s="32"/>
      <c r="D358" s="31"/>
      <c r="E358" s="32"/>
      <c r="F358" s="31"/>
      <c r="G358" s="32"/>
    </row>
    <row r="359" spans="2:7" ht="18.75" customHeight="1" x14ac:dyDescent="0.25">
      <c r="B359" s="31"/>
      <c r="C359" s="32"/>
      <c r="D359" s="31"/>
      <c r="E359" s="32"/>
      <c r="F359" s="31"/>
      <c r="G359" s="32"/>
    </row>
    <row r="360" spans="2:7" ht="18.75" customHeight="1" x14ac:dyDescent="0.25">
      <c r="B360" s="31"/>
      <c r="C360" s="32"/>
      <c r="D360" s="31"/>
      <c r="E360" s="32"/>
      <c r="F360" s="31"/>
      <c r="G360" s="32"/>
    </row>
    <row r="361" spans="2:7" ht="18.75" customHeight="1" x14ac:dyDescent="0.25">
      <c r="B361" s="31"/>
      <c r="C361" s="32"/>
      <c r="D361" s="31"/>
      <c r="E361" s="32"/>
      <c r="F361" s="31"/>
      <c r="G361" s="32"/>
    </row>
    <row r="362" spans="2:7" ht="18.75" customHeight="1" x14ac:dyDescent="0.25">
      <c r="B362" s="31"/>
      <c r="C362" s="32"/>
      <c r="D362" s="31"/>
      <c r="E362" s="32"/>
      <c r="F362" s="31"/>
      <c r="G362" s="32"/>
    </row>
    <row r="363" spans="2:7" ht="18.75" customHeight="1" x14ac:dyDescent="0.25">
      <c r="B363" s="31"/>
      <c r="C363" s="32"/>
      <c r="D363" s="31"/>
      <c r="E363" s="32"/>
      <c r="F363" s="31"/>
      <c r="G363" s="32"/>
    </row>
    <row r="364" spans="2:7" ht="18.75" customHeight="1" x14ac:dyDescent="0.25">
      <c r="B364" s="31"/>
      <c r="C364" s="32"/>
      <c r="D364" s="31"/>
      <c r="E364" s="32"/>
      <c r="F364" s="31"/>
      <c r="G364" s="32"/>
    </row>
    <row r="365" spans="2:7" ht="18.75" customHeight="1" x14ac:dyDescent="0.25">
      <c r="B365" s="31"/>
      <c r="C365" s="32"/>
      <c r="D365" s="31"/>
      <c r="E365" s="32"/>
      <c r="F365" s="31"/>
      <c r="G365" s="32"/>
    </row>
    <row r="366" spans="2:7" ht="18.75" customHeight="1" x14ac:dyDescent="0.25">
      <c r="B366" s="31"/>
      <c r="C366" s="32"/>
      <c r="D366" s="31"/>
      <c r="E366" s="32"/>
      <c r="F366" s="31"/>
      <c r="G366" s="32"/>
    </row>
    <row r="367" spans="2:7" ht="18.75" customHeight="1" x14ac:dyDescent="0.25">
      <c r="B367" s="31"/>
      <c r="C367" s="32"/>
      <c r="D367" s="31"/>
      <c r="E367" s="32"/>
      <c r="F367" s="31"/>
      <c r="G367" s="32"/>
    </row>
    <row r="368" spans="2:7" ht="18.75" customHeight="1" x14ac:dyDescent="0.25">
      <c r="B368" s="31"/>
      <c r="C368" s="32"/>
      <c r="D368" s="31"/>
      <c r="E368" s="32"/>
      <c r="F368" s="31"/>
      <c r="G368" s="32"/>
    </row>
    <row r="369" spans="2:7" ht="18.75" customHeight="1" x14ac:dyDescent="0.25">
      <c r="B369" s="31"/>
      <c r="C369" s="32"/>
      <c r="D369" s="31"/>
      <c r="E369" s="32"/>
      <c r="F369" s="31"/>
      <c r="G369" s="32"/>
    </row>
    <row r="370" spans="2:7" ht="18.75" customHeight="1" x14ac:dyDescent="0.25">
      <c r="B370" s="31"/>
      <c r="C370" s="32"/>
      <c r="D370" s="31"/>
      <c r="E370" s="32"/>
      <c r="F370" s="31"/>
      <c r="G370" s="32"/>
    </row>
    <row r="371" spans="2:7" ht="18.75" customHeight="1" x14ac:dyDescent="0.25">
      <c r="B371" s="31"/>
      <c r="C371" s="32"/>
      <c r="D371" s="31"/>
      <c r="E371" s="32"/>
      <c r="F371" s="31"/>
      <c r="G371" s="32"/>
    </row>
    <row r="372" spans="2:7" ht="18.75" customHeight="1" x14ac:dyDescent="0.25">
      <c r="B372" s="31"/>
      <c r="C372" s="32"/>
      <c r="D372" s="31"/>
      <c r="E372" s="32"/>
      <c r="F372" s="31"/>
      <c r="G372" s="32"/>
    </row>
    <row r="373" spans="2:7" ht="18.75" customHeight="1" x14ac:dyDescent="0.25">
      <c r="B373" s="31"/>
      <c r="C373" s="32"/>
      <c r="D373" s="31"/>
      <c r="E373" s="32"/>
      <c r="F373" s="31"/>
      <c r="G373" s="32"/>
    </row>
    <row r="374" spans="2:7" ht="18.75" customHeight="1" x14ac:dyDescent="0.25">
      <c r="B374" s="31"/>
      <c r="C374" s="32"/>
      <c r="D374" s="31"/>
      <c r="E374" s="32"/>
      <c r="F374" s="31"/>
      <c r="G374" s="32"/>
    </row>
    <row r="375" spans="2:7" ht="18.75" customHeight="1" x14ac:dyDescent="0.25">
      <c r="B375" s="31"/>
      <c r="C375" s="32"/>
      <c r="D375" s="31"/>
      <c r="E375" s="32"/>
      <c r="F375" s="31"/>
      <c r="G375" s="32"/>
    </row>
    <row r="376" spans="2:7" ht="18.75" customHeight="1" x14ac:dyDescent="0.25">
      <c r="B376" s="31"/>
      <c r="C376" s="32"/>
      <c r="D376" s="31"/>
      <c r="E376" s="32"/>
      <c r="F376" s="31"/>
      <c r="G376" s="32"/>
    </row>
    <row r="377" spans="2:7" ht="18.75" customHeight="1" x14ac:dyDescent="0.25">
      <c r="B377" s="31"/>
      <c r="C377" s="32"/>
      <c r="D377" s="31"/>
      <c r="E377" s="32"/>
      <c r="F377" s="31"/>
      <c r="G377" s="32"/>
    </row>
    <row r="378" spans="2:7" ht="18.75" customHeight="1" x14ac:dyDescent="0.25">
      <c r="B378" s="31"/>
      <c r="C378" s="32"/>
      <c r="D378" s="31"/>
      <c r="E378" s="32"/>
      <c r="F378" s="31"/>
      <c r="G378" s="32"/>
    </row>
    <row r="379" spans="2:7" ht="18.75" customHeight="1" x14ac:dyDescent="0.25">
      <c r="B379" s="31"/>
      <c r="C379" s="32"/>
      <c r="D379" s="31"/>
      <c r="E379" s="32"/>
      <c r="F379" s="31"/>
      <c r="G379" s="32"/>
    </row>
    <row r="380" spans="2:7" ht="18.75" customHeight="1" x14ac:dyDescent="0.25">
      <c r="B380" s="31"/>
      <c r="C380" s="32"/>
      <c r="D380" s="31"/>
      <c r="E380" s="32"/>
      <c r="F380" s="31"/>
      <c r="G380" s="32"/>
    </row>
    <row r="381" spans="2:7" ht="18.75" customHeight="1" x14ac:dyDescent="0.25">
      <c r="B381" s="31"/>
      <c r="C381" s="32"/>
      <c r="D381" s="31"/>
      <c r="E381" s="32"/>
      <c r="F381" s="31"/>
      <c r="G381" s="32"/>
    </row>
    <row r="382" spans="2:7" ht="18.75" customHeight="1" x14ac:dyDescent="0.25">
      <c r="B382" s="31"/>
      <c r="C382" s="32"/>
      <c r="D382" s="31"/>
      <c r="E382" s="32"/>
      <c r="F382" s="31"/>
      <c r="G382" s="32"/>
    </row>
    <row r="383" spans="2:7" ht="18.75" customHeight="1" x14ac:dyDescent="0.25">
      <c r="B383" s="31"/>
      <c r="C383" s="32"/>
      <c r="D383" s="31"/>
      <c r="E383" s="32"/>
      <c r="F383" s="31"/>
      <c r="G383" s="32"/>
    </row>
    <row r="384" spans="2:7" ht="18.75" customHeight="1" thickBot="1" x14ac:dyDescent="0.3">
      <c r="B384" s="33"/>
      <c r="C384" s="34"/>
      <c r="D384" s="33"/>
      <c r="E384" s="34"/>
      <c r="F384" s="33"/>
      <c r="G384" s="34"/>
    </row>
    <row r="385" spans="1:8" s="28" customFormat="1" ht="45" customHeight="1" thickBot="1" x14ac:dyDescent="0.3">
      <c r="A385" s="266"/>
      <c r="B385" s="338" t="s">
        <v>81</v>
      </c>
      <c r="C385" s="338"/>
      <c r="H385" s="266"/>
    </row>
    <row r="386" spans="1:8" ht="27.4" customHeight="1" x14ac:dyDescent="0.25">
      <c r="B386" s="29" t="s">
        <v>166</v>
      </c>
      <c r="C386" s="30" t="s">
        <v>167</v>
      </c>
      <c r="D386" s="29" t="str">
        <f>C386</f>
        <v>F08_T14</v>
      </c>
      <c r="E386" s="30" t="str">
        <f>B386</f>
        <v>F08_T03</v>
      </c>
      <c r="F386" s="29" t="str">
        <f>B386</f>
        <v>F08_T03</v>
      </c>
      <c r="G386" s="30" t="str">
        <f>C386</f>
        <v>F08_T14</v>
      </c>
    </row>
    <row r="387" spans="1:8" ht="33" customHeight="1" thickBot="1" x14ac:dyDescent="0.3">
      <c r="B387" s="40"/>
      <c r="C387" s="41"/>
      <c r="D387" s="40"/>
      <c r="E387" s="41"/>
      <c r="F387" s="40"/>
      <c r="G387" s="41"/>
    </row>
    <row r="388" spans="1:8" ht="70.5" customHeight="1" thickBot="1" x14ac:dyDescent="0.3">
      <c r="B388" s="37"/>
      <c r="C388" s="38"/>
      <c r="D388" s="39"/>
      <c r="E388" s="38"/>
      <c r="F388" s="39"/>
      <c r="G388" s="38"/>
    </row>
    <row r="389" spans="1:8" ht="18.75" customHeight="1" x14ac:dyDescent="0.25">
      <c r="B389" s="35"/>
      <c r="C389" s="36"/>
      <c r="D389" s="35"/>
      <c r="E389" s="36"/>
      <c r="F389" s="35"/>
      <c r="G389" s="36"/>
    </row>
    <row r="390" spans="1:8" ht="18.75" customHeight="1" x14ac:dyDescent="0.25">
      <c r="B390" s="31"/>
      <c r="C390" s="32"/>
      <c r="D390" s="31"/>
      <c r="E390" s="32"/>
      <c r="F390" s="31"/>
      <c r="G390" s="32"/>
    </row>
    <row r="391" spans="1:8" ht="18.75" customHeight="1" x14ac:dyDescent="0.25">
      <c r="B391" s="31"/>
      <c r="C391" s="32"/>
      <c r="D391" s="31"/>
      <c r="E391" s="32"/>
      <c r="F391" s="31"/>
      <c r="G391" s="32"/>
    </row>
    <row r="392" spans="1:8" ht="18.75" customHeight="1" x14ac:dyDescent="0.25">
      <c r="B392" s="31"/>
      <c r="C392" s="32"/>
      <c r="D392" s="31"/>
      <c r="E392" s="32"/>
      <c r="F392" s="31"/>
      <c r="G392" s="32"/>
    </row>
    <row r="393" spans="1:8" ht="18.75" customHeight="1" x14ac:dyDescent="0.25">
      <c r="B393" s="31"/>
      <c r="C393" s="32"/>
      <c r="D393" s="31"/>
      <c r="E393" s="32"/>
      <c r="F393" s="31"/>
      <c r="G393" s="32"/>
    </row>
    <row r="394" spans="1:8" ht="18.75" customHeight="1" x14ac:dyDescent="0.25">
      <c r="B394" s="31"/>
      <c r="C394" s="32"/>
      <c r="D394" s="31"/>
      <c r="E394" s="32"/>
      <c r="F394" s="31"/>
      <c r="G394" s="32"/>
    </row>
    <row r="395" spans="1:8" ht="18.75" customHeight="1" x14ac:dyDescent="0.25">
      <c r="B395" s="31"/>
      <c r="C395" s="32"/>
      <c r="D395" s="31"/>
      <c r="E395" s="32"/>
      <c r="F395" s="31"/>
      <c r="G395" s="32"/>
    </row>
    <row r="396" spans="1:8" ht="18.75" customHeight="1" x14ac:dyDescent="0.25">
      <c r="B396" s="31"/>
      <c r="C396" s="32"/>
      <c r="D396" s="31"/>
      <c r="E396" s="32"/>
      <c r="F396" s="31"/>
      <c r="G396" s="32"/>
    </row>
    <row r="397" spans="1:8" ht="18.75" customHeight="1" x14ac:dyDescent="0.25">
      <c r="B397" s="31"/>
      <c r="C397" s="32"/>
      <c r="D397" s="31"/>
      <c r="E397" s="32"/>
      <c r="F397" s="31"/>
      <c r="G397" s="32"/>
    </row>
    <row r="398" spans="1:8" ht="18.75" customHeight="1" x14ac:dyDescent="0.25">
      <c r="B398" s="31"/>
      <c r="C398" s="32"/>
      <c r="D398" s="31"/>
      <c r="E398" s="32"/>
      <c r="F398" s="31"/>
      <c r="G398" s="32"/>
    </row>
    <row r="399" spans="1:8" ht="18.75" customHeight="1" x14ac:dyDescent="0.25">
      <c r="B399" s="31"/>
      <c r="C399" s="32"/>
      <c r="D399" s="31"/>
      <c r="E399" s="32"/>
      <c r="F399" s="31"/>
      <c r="G399" s="32"/>
    </row>
    <row r="400" spans="1:8" ht="18.75" customHeight="1" x14ac:dyDescent="0.25">
      <c r="B400" s="31"/>
      <c r="C400" s="32"/>
      <c r="D400" s="31"/>
      <c r="E400" s="32"/>
      <c r="F400" s="31"/>
      <c r="G400" s="32"/>
    </row>
    <row r="401" spans="2:7" ht="18.75" customHeight="1" x14ac:dyDescent="0.25">
      <c r="B401" s="31"/>
      <c r="C401" s="32"/>
      <c r="D401" s="31"/>
      <c r="E401" s="32"/>
      <c r="F401" s="31"/>
      <c r="G401" s="32"/>
    </row>
    <row r="402" spans="2:7" ht="18.75" customHeight="1" x14ac:dyDescent="0.25">
      <c r="B402" s="31"/>
      <c r="C402" s="32"/>
      <c r="D402" s="31"/>
      <c r="E402" s="32"/>
      <c r="F402" s="31"/>
      <c r="G402" s="32"/>
    </row>
    <row r="403" spans="2:7" ht="18.75" customHeight="1" x14ac:dyDescent="0.25">
      <c r="B403" s="31"/>
      <c r="C403" s="32"/>
      <c r="D403" s="31"/>
      <c r="E403" s="32"/>
      <c r="F403" s="31"/>
      <c r="G403" s="32"/>
    </row>
    <row r="404" spans="2:7" ht="18.75" customHeight="1" x14ac:dyDescent="0.25">
      <c r="B404" s="31"/>
      <c r="C404" s="32"/>
      <c r="D404" s="31"/>
      <c r="E404" s="32"/>
      <c r="F404" s="31"/>
      <c r="G404" s="32"/>
    </row>
    <row r="405" spans="2:7" ht="18.75" customHeight="1" x14ac:dyDescent="0.25">
      <c r="B405" s="31"/>
      <c r="C405" s="32"/>
      <c r="D405" s="31"/>
      <c r="E405" s="32"/>
      <c r="F405" s="31"/>
      <c r="G405" s="32"/>
    </row>
    <row r="406" spans="2:7" ht="18.75" customHeight="1" x14ac:dyDescent="0.25">
      <c r="B406" s="31"/>
      <c r="C406" s="32"/>
      <c r="D406" s="31"/>
      <c r="E406" s="32"/>
      <c r="F406" s="31"/>
      <c r="G406" s="32"/>
    </row>
    <row r="407" spans="2:7" ht="18.75" customHeight="1" x14ac:dyDescent="0.25">
      <c r="B407" s="31"/>
      <c r="C407" s="32"/>
      <c r="D407" s="31"/>
      <c r="E407" s="32"/>
      <c r="F407" s="31"/>
      <c r="G407" s="32"/>
    </row>
    <row r="408" spans="2:7" ht="18.75" customHeight="1" x14ac:dyDescent="0.25">
      <c r="B408" s="31"/>
      <c r="C408" s="32"/>
      <c r="D408" s="31"/>
      <c r="E408" s="32"/>
      <c r="F408" s="31"/>
      <c r="G408" s="32"/>
    </row>
    <row r="409" spans="2:7" ht="18.75" customHeight="1" x14ac:dyDescent="0.25">
      <c r="B409" s="31"/>
      <c r="C409" s="32"/>
      <c r="D409" s="31"/>
      <c r="E409" s="32"/>
      <c r="F409" s="31"/>
      <c r="G409" s="32"/>
    </row>
    <row r="410" spans="2:7" ht="18.75" customHeight="1" x14ac:dyDescent="0.25">
      <c r="B410" s="31"/>
      <c r="C410" s="32"/>
      <c r="D410" s="31"/>
      <c r="E410" s="32"/>
      <c r="F410" s="31"/>
      <c r="G410" s="32"/>
    </row>
    <row r="411" spans="2:7" ht="18.75" customHeight="1" x14ac:dyDescent="0.25">
      <c r="B411" s="31"/>
      <c r="C411" s="32"/>
      <c r="D411" s="31"/>
      <c r="E411" s="32"/>
      <c r="F411" s="31"/>
      <c r="G411" s="32"/>
    </row>
    <row r="412" spans="2:7" ht="18.75" customHeight="1" x14ac:dyDescent="0.25">
      <c r="B412" s="31"/>
      <c r="C412" s="32"/>
      <c r="D412" s="31"/>
      <c r="E412" s="32"/>
      <c r="F412" s="31"/>
      <c r="G412" s="32"/>
    </row>
    <row r="413" spans="2:7" ht="18.75" customHeight="1" x14ac:dyDescent="0.25">
      <c r="B413" s="31"/>
      <c r="C413" s="32"/>
      <c r="D413" s="31"/>
      <c r="E413" s="32"/>
      <c r="F413" s="31"/>
      <c r="G413" s="32"/>
    </row>
    <row r="414" spans="2:7" ht="18.75" customHeight="1" x14ac:dyDescent="0.25">
      <c r="B414" s="31"/>
      <c r="C414" s="32"/>
      <c r="D414" s="31"/>
      <c r="E414" s="32"/>
      <c r="F414" s="31"/>
      <c r="G414" s="32"/>
    </row>
    <row r="415" spans="2:7" ht="18.75" customHeight="1" x14ac:dyDescent="0.25">
      <c r="B415" s="31"/>
      <c r="C415" s="32"/>
      <c r="D415" s="31"/>
      <c r="E415" s="32"/>
      <c r="F415" s="31"/>
      <c r="G415" s="32"/>
    </row>
    <row r="416" spans="2:7" ht="18.75" customHeight="1" x14ac:dyDescent="0.25">
      <c r="B416" s="31"/>
      <c r="C416" s="32"/>
      <c r="D416" s="31"/>
      <c r="E416" s="32"/>
      <c r="F416" s="31"/>
      <c r="G416" s="32"/>
    </row>
    <row r="417" spans="1:8" ht="18.75" customHeight="1" x14ac:dyDescent="0.25">
      <c r="B417" s="31"/>
      <c r="C417" s="32"/>
      <c r="D417" s="31"/>
      <c r="E417" s="32"/>
      <c r="F417" s="31"/>
      <c r="G417" s="32"/>
    </row>
    <row r="418" spans="1:8" ht="18.75" customHeight="1" x14ac:dyDescent="0.25">
      <c r="B418" s="31"/>
      <c r="C418" s="32"/>
      <c r="D418" s="31"/>
      <c r="E418" s="32"/>
      <c r="F418" s="31"/>
      <c r="G418" s="32"/>
    </row>
    <row r="419" spans="1:8" ht="18.75" customHeight="1" x14ac:dyDescent="0.25">
      <c r="B419" s="31"/>
      <c r="C419" s="32"/>
      <c r="D419" s="31"/>
      <c r="E419" s="32"/>
      <c r="F419" s="31"/>
      <c r="G419" s="32"/>
    </row>
    <row r="420" spans="1:8" ht="18.75" customHeight="1" x14ac:dyDescent="0.25">
      <c r="B420" s="31"/>
      <c r="C420" s="32"/>
      <c r="D420" s="31"/>
      <c r="E420" s="32"/>
      <c r="F420" s="31"/>
      <c r="G420" s="32"/>
    </row>
    <row r="421" spans="1:8" ht="18.75" customHeight="1" x14ac:dyDescent="0.25">
      <c r="B421" s="31"/>
      <c r="C421" s="32"/>
      <c r="D421" s="31"/>
      <c r="E421" s="32"/>
      <c r="F421" s="31"/>
      <c r="G421" s="32"/>
    </row>
    <row r="422" spans="1:8" ht="18.75" customHeight="1" thickBot="1" x14ac:dyDescent="0.3">
      <c r="B422" s="33"/>
      <c r="C422" s="34"/>
      <c r="D422" s="33"/>
      <c r="E422" s="34"/>
      <c r="F422" s="33"/>
      <c r="G422" s="34"/>
    </row>
    <row r="423" spans="1:8" s="28" customFormat="1" ht="45" customHeight="1" thickBot="1" x14ac:dyDescent="0.3">
      <c r="A423" s="266"/>
      <c r="B423" s="338" t="s">
        <v>82</v>
      </c>
      <c r="C423" s="338"/>
      <c r="H423" s="266"/>
    </row>
    <row r="424" spans="1:8" ht="27.4" customHeight="1" x14ac:dyDescent="0.25">
      <c r="B424" s="29" t="s">
        <v>168</v>
      </c>
      <c r="C424" s="30" t="s">
        <v>169</v>
      </c>
      <c r="D424" s="29" t="str">
        <f>C424</f>
        <v>F08_T13</v>
      </c>
      <c r="E424" s="30" t="str">
        <f>B424</f>
        <v>F08_T04</v>
      </c>
      <c r="F424" s="29" t="str">
        <f>B424</f>
        <v>F08_T04</v>
      </c>
      <c r="G424" s="30" t="str">
        <f>C424</f>
        <v>F08_T13</v>
      </c>
    </row>
    <row r="425" spans="1:8" ht="33" customHeight="1" thickBot="1" x14ac:dyDescent="0.3">
      <c r="B425" s="40"/>
      <c r="C425" s="41"/>
      <c r="D425" s="40"/>
      <c r="E425" s="41"/>
      <c r="F425" s="40"/>
      <c r="G425" s="41"/>
    </row>
    <row r="426" spans="1:8" ht="70.5" customHeight="1" thickBot="1" x14ac:dyDescent="0.3">
      <c r="B426" s="37"/>
      <c r="C426" s="38"/>
      <c r="D426" s="39"/>
      <c r="E426" s="38"/>
      <c r="F426" s="39"/>
      <c r="G426" s="38"/>
    </row>
    <row r="427" spans="1:8" ht="18.75" customHeight="1" x14ac:dyDescent="0.25">
      <c r="B427" s="35"/>
      <c r="C427" s="36"/>
      <c r="D427" s="35"/>
      <c r="E427" s="36"/>
      <c r="F427" s="35"/>
      <c r="G427" s="36"/>
    </row>
    <row r="428" spans="1:8" ht="18.75" customHeight="1" x14ac:dyDescent="0.25">
      <c r="B428" s="31"/>
      <c r="C428" s="32"/>
      <c r="D428" s="31"/>
      <c r="E428" s="32"/>
      <c r="F428" s="31"/>
      <c r="G428" s="32"/>
    </row>
    <row r="429" spans="1:8" ht="18.75" customHeight="1" x14ac:dyDescent="0.25">
      <c r="B429" s="31"/>
      <c r="C429" s="32"/>
      <c r="D429" s="31"/>
      <c r="E429" s="32"/>
      <c r="F429" s="31"/>
      <c r="G429" s="32"/>
    </row>
    <row r="430" spans="1:8" ht="18.75" customHeight="1" x14ac:dyDescent="0.25">
      <c r="B430" s="31"/>
      <c r="C430" s="32"/>
      <c r="D430" s="31"/>
      <c r="E430" s="32"/>
      <c r="F430" s="31"/>
      <c r="G430" s="32"/>
    </row>
    <row r="431" spans="1:8" ht="18.75" customHeight="1" x14ac:dyDescent="0.25">
      <c r="B431" s="31"/>
      <c r="C431" s="32"/>
      <c r="D431" s="31"/>
      <c r="E431" s="32"/>
      <c r="F431" s="31"/>
      <c r="G431" s="32"/>
    </row>
    <row r="432" spans="1:8" ht="18.75" customHeight="1" x14ac:dyDescent="0.25">
      <c r="B432" s="31"/>
      <c r="C432" s="32"/>
      <c r="D432" s="31"/>
      <c r="E432" s="32"/>
      <c r="F432" s="31"/>
      <c r="G432" s="32"/>
    </row>
    <row r="433" spans="2:7" ht="18.75" customHeight="1" x14ac:dyDescent="0.25">
      <c r="B433" s="31"/>
      <c r="C433" s="32"/>
      <c r="D433" s="31"/>
      <c r="E433" s="32"/>
      <c r="F433" s="31"/>
      <c r="G433" s="32"/>
    </row>
    <row r="434" spans="2:7" ht="18.75" customHeight="1" x14ac:dyDescent="0.25">
      <c r="B434" s="31"/>
      <c r="C434" s="32"/>
      <c r="D434" s="31"/>
      <c r="E434" s="32"/>
      <c r="F434" s="31"/>
      <c r="G434" s="32"/>
    </row>
    <row r="435" spans="2:7" ht="18.75" customHeight="1" x14ac:dyDescent="0.25">
      <c r="B435" s="31"/>
      <c r="C435" s="32"/>
      <c r="D435" s="31"/>
      <c r="E435" s="32"/>
      <c r="F435" s="31"/>
      <c r="G435" s="32"/>
    </row>
    <row r="436" spans="2:7" ht="18.75" customHeight="1" x14ac:dyDescent="0.25">
      <c r="B436" s="31"/>
      <c r="C436" s="32"/>
      <c r="D436" s="31"/>
      <c r="E436" s="32"/>
      <c r="F436" s="31"/>
      <c r="G436" s="32"/>
    </row>
    <row r="437" spans="2:7" ht="18.75" customHeight="1" x14ac:dyDescent="0.25">
      <c r="B437" s="31"/>
      <c r="C437" s="32"/>
      <c r="D437" s="31"/>
      <c r="E437" s="32"/>
      <c r="F437" s="31"/>
      <c r="G437" s="32"/>
    </row>
    <row r="438" spans="2:7" ht="18.75" customHeight="1" x14ac:dyDescent="0.25">
      <c r="B438" s="31"/>
      <c r="C438" s="32"/>
      <c r="D438" s="31"/>
      <c r="E438" s="32"/>
      <c r="F438" s="31"/>
      <c r="G438" s="32"/>
    </row>
    <row r="439" spans="2:7" ht="18.75" customHeight="1" x14ac:dyDescent="0.25">
      <c r="B439" s="31"/>
      <c r="C439" s="32"/>
      <c r="D439" s="31"/>
      <c r="E439" s="32"/>
      <c r="F439" s="31"/>
      <c r="G439" s="32"/>
    </row>
    <row r="440" spans="2:7" ht="18.75" customHeight="1" x14ac:dyDescent="0.25">
      <c r="B440" s="31"/>
      <c r="C440" s="32"/>
      <c r="D440" s="31"/>
      <c r="E440" s="32"/>
      <c r="F440" s="31"/>
      <c r="G440" s="32"/>
    </row>
    <row r="441" spans="2:7" ht="18.75" customHeight="1" x14ac:dyDescent="0.25">
      <c r="B441" s="31"/>
      <c r="C441" s="32"/>
      <c r="D441" s="31"/>
      <c r="E441" s="32"/>
      <c r="F441" s="31"/>
      <c r="G441" s="32"/>
    </row>
    <row r="442" spans="2:7" ht="18.75" customHeight="1" x14ac:dyDescent="0.25">
      <c r="B442" s="31"/>
      <c r="C442" s="32"/>
      <c r="D442" s="31"/>
      <c r="E442" s="32"/>
      <c r="F442" s="31"/>
      <c r="G442" s="32"/>
    </row>
    <row r="443" spans="2:7" ht="18.75" customHeight="1" x14ac:dyDescent="0.25">
      <c r="B443" s="31"/>
      <c r="C443" s="32"/>
      <c r="D443" s="31"/>
      <c r="E443" s="32"/>
      <c r="F443" s="31"/>
      <c r="G443" s="32"/>
    </row>
    <row r="444" spans="2:7" ht="18.75" customHeight="1" x14ac:dyDescent="0.25">
      <c r="B444" s="31"/>
      <c r="C444" s="32"/>
      <c r="D444" s="31"/>
      <c r="E444" s="32"/>
      <c r="F444" s="31"/>
      <c r="G444" s="32"/>
    </row>
    <row r="445" spans="2:7" ht="18.75" customHeight="1" x14ac:dyDescent="0.25">
      <c r="B445" s="31"/>
      <c r="C445" s="32"/>
      <c r="D445" s="31"/>
      <c r="E445" s="32"/>
      <c r="F445" s="31"/>
      <c r="G445" s="32"/>
    </row>
    <row r="446" spans="2:7" ht="18.75" customHeight="1" x14ac:dyDescent="0.25">
      <c r="B446" s="31"/>
      <c r="C446" s="32"/>
      <c r="D446" s="31"/>
      <c r="E446" s="32"/>
      <c r="F446" s="31"/>
      <c r="G446" s="32"/>
    </row>
    <row r="447" spans="2:7" ht="18.75" customHeight="1" x14ac:dyDescent="0.25">
      <c r="B447" s="31"/>
      <c r="C447" s="32"/>
      <c r="D447" s="31"/>
      <c r="E447" s="32"/>
      <c r="F447" s="31"/>
      <c r="G447" s="32"/>
    </row>
    <row r="448" spans="2:7" ht="18.75" customHeight="1" x14ac:dyDescent="0.25">
      <c r="B448" s="31"/>
      <c r="C448" s="32"/>
      <c r="D448" s="31"/>
      <c r="E448" s="32"/>
      <c r="F448" s="31"/>
      <c r="G448" s="32"/>
    </row>
    <row r="449" spans="1:8" ht="18.75" customHeight="1" x14ac:dyDescent="0.25">
      <c r="B449" s="31"/>
      <c r="C449" s="32"/>
      <c r="D449" s="31"/>
      <c r="E449" s="32"/>
      <c r="F449" s="31"/>
      <c r="G449" s="32"/>
    </row>
    <row r="450" spans="1:8" ht="18.75" customHeight="1" x14ac:dyDescent="0.25">
      <c r="B450" s="31"/>
      <c r="C450" s="32"/>
      <c r="D450" s="31"/>
      <c r="E450" s="32"/>
      <c r="F450" s="31"/>
      <c r="G450" s="32"/>
    </row>
    <row r="451" spans="1:8" ht="18.75" customHeight="1" x14ac:dyDescent="0.25">
      <c r="B451" s="31"/>
      <c r="C451" s="32"/>
      <c r="D451" s="31"/>
      <c r="E451" s="32"/>
      <c r="F451" s="31"/>
      <c r="G451" s="32"/>
    </row>
    <row r="452" spans="1:8" ht="18.75" customHeight="1" x14ac:dyDescent="0.25">
      <c r="B452" s="31"/>
      <c r="C452" s="32"/>
      <c r="D452" s="31"/>
      <c r="E452" s="32"/>
      <c r="F452" s="31"/>
      <c r="G452" s="32"/>
    </row>
    <row r="453" spans="1:8" ht="18.75" customHeight="1" x14ac:dyDescent="0.25">
      <c r="B453" s="31"/>
      <c r="C453" s="32"/>
      <c r="D453" s="31"/>
      <c r="E453" s="32"/>
      <c r="F453" s="31"/>
      <c r="G453" s="32"/>
    </row>
    <row r="454" spans="1:8" ht="18.75" customHeight="1" x14ac:dyDescent="0.25">
      <c r="B454" s="31"/>
      <c r="C454" s="32"/>
      <c r="D454" s="31"/>
      <c r="E454" s="32"/>
      <c r="F454" s="31"/>
      <c r="G454" s="32"/>
    </row>
    <row r="455" spans="1:8" ht="18.75" customHeight="1" x14ac:dyDescent="0.25">
      <c r="B455" s="31"/>
      <c r="C455" s="32"/>
      <c r="D455" s="31"/>
      <c r="E455" s="32"/>
      <c r="F455" s="31"/>
      <c r="G455" s="32"/>
    </row>
    <row r="456" spans="1:8" ht="18.75" customHeight="1" x14ac:dyDescent="0.25">
      <c r="B456" s="31"/>
      <c r="C456" s="32"/>
      <c r="D456" s="31"/>
      <c r="E456" s="32"/>
      <c r="F456" s="31"/>
      <c r="G456" s="32"/>
    </row>
    <row r="457" spans="1:8" ht="18.75" customHeight="1" x14ac:dyDescent="0.25">
      <c r="B457" s="31"/>
      <c r="C457" s="32"/>
      <c r="D457" s="31"/>
      <c r="E457" s="32"/>
      <c r="F457" s="31"/>
      <c r="G457" s="32"/>
    </row>
    <row r="458" spans="1:8" ht="18.75" customHeight="1" x14ac:dyDescent="0.25">
      <c r="B458" s="31"/>
      <c r="C458" s="32"/>
      <c r="D458" s="31"/>
      <c r="E458" s="32"/>
      <c r="F458" s="31"/>
      <c r="G458" s="32"/>
    </row>
    <row r="459" spans="1:8" ht="18.75" customHeight="1" x14ac:dyDescent="0.25">
      <c r="B459" s="31"/>
      <c r="C459" s="32"/>
      <c r="D459" s="31"/>
      <c r="E459" s="32"/>
      <c r="F459" s="31"/>
      <c r="G459" s="32"/>
    </row>
    <row r="460" spans="1:8" ht="18.75" customHeight="1" thickBot="1" x14ac:dyDescent="0.3">
      <c r="B460" s="33"/>
      <c r="C460" s="34"/>
      <c r="D460" s="33"/>
      <c r="E460" s="34"/>
      <c r="F460" s="33"/>
      <c r="G460" s="34"/>
    </row>
    <row r="461" spans="1:8" s="28" customFormat="1" ht="45" customHeight="1" thickBot="1" x14ac:dyDescent="0.3">
      <c r="A461" s="266"/>
      <c r="B461" s="338" t="s">
        <v>83</v>
      </c>
      <c r="C461" s="338"/>
      <c r="H461" s="266"/>
    </row>
    <row r="462" spans="1:8" ht="27.4" customHeight="1" x14ac:dyDescent="0.25">
      <c r="B462" s="29" t="s">
        <v>150</v>
      </c>
      <c r="C462" s="30" t="s">
        <v>151</v>
      </c>
      <c r="D462" s="29" t="str">
        <f>C462</f>
        <v>F08_T12</v>
      </c>
      <c r="E462" s="30" t="str">
        <f>B462</f>
        <v>F08_T05</v>
      </c>
      <c r="F462" s="29" t="str">
        <f>B462</f>
        <v>F08_T05</v>
      </c>
      <c r="G462" s="30" t="str">
        <f>C462</f>
        <v>F08_T12</v>
      </c>
    </row>
    <row r="463" spans="1:8" ht="33" customHeight="1" thickBot="1" x14ac:dyDescent="0.3">
      <c r="B463" s="40"/>
      <c r="C463" s="41"/>
      <c r="D463" s="40"/>
      <c r="E463" s="41"/>
      <c r="F463" s="40"/>
      <c r="G463" s="41"/>
    </row>
    <row r="464" spans="1:8" ht="70.5" customHeight="1" thickBot="1" x14ac:dyDescent="0.3">
      <c r="B464" s="37"/>
      <c r="C464" s="38"/>
      <c r="D464" s="39"/>
      <c r="E464" s="38"/>
      <c r="F464" s="39"/>
      <c r="G464" s="38"/>
    </row>
    <row r="465" spans="2:7" ht="18.75" customHeight="1" x14ac:dyDescent="0.25">
      <c r="B465" s="35"/>
      <c r="C465" s="36"/>
      <c r="D465" s="35"/>
      <c r="E465" s="36"/>
      <c r="F465" s="35"/>
      <c r="G465" s="36"/>
    </row>
    <row r="466" spans="2:7" ht="18.75" customHeight="1" x14ac:dyDescent="0.25">
      <c r="B466" s="31"/>
      <c r="C466" s="32"/>
      <c r="D466" s="31"/>
      <c r="E466" s="32"/>
      <c r="F466" s="31"/>
      <c r="G466" s="32"/>
    </row>
    <row r="467" spans="2:7" ht="18.75" customHeight="1" x14ac:dyDescent="0.25">
      <c r="B467" s="31"/>
      <c r="C467" s="32"/>
      <c r="D467" s="31"/>
      <c r="E467" s="32"/>
      <c r="F467" s="31"/>
      <c r="G467" s="32"/>
    </row>
    <row r="468" spans="2:7" ht="18.75" customHeight="1" x14ac:dyDescent="0.25">
      <c r="B468" s="31"/>
      <c r="C468" s="32"/>
      <c r="D468" s="31"/>
      <c r="E468" s="32"/>
      <c r="F468" s="31"/>
      <c r="G468" s="32"/>
    </row>
    <row r="469" spans="2:7" ht="18.75" customHeight="1" x14ac:dyDescent="0.25">
      <c r="B469" s="31"/>
      <c r="C469" s="32"/>
      <c r="D469" s="31"/>
      <c r="E469" s="32"/>
      <c r="F469" s="31"/>
      <c r="G469" s="32"/>
    </row>
    <row r="470" spans="2:7" ht="18.75" customHeight="1" x14ac:dyDescent="0.25">
      <c r="B470" s="31"/>
      <c r="C470" s="32"/>
      <c r="D470" s="31"/>
      <c r="E470" s="32"/>
      <c r="F470" s="31"/>
      <c r="G470" s="32"/>
    </row>
    <row r="471" spans="2:7" ht="18.75" customHeight="1" x14ac:dyDescent="0.25">
      <c r="B471" s="31"/>
      <c r="C471" s="32"/>
      <c r="D471" s="31"/>
      <c r="E471" s="32"/>
      <c r="F471" s="31"/>
      <c r="G471" s="32"/>
    </row>
    <row r="472" spans="2:7" ht="18.75" customHeight="1" x14ac:dyDescent="0.25">
      <c r="B472" s="31"/>
      <c r="C472" s="32"/>
      <c r="D472" s="31"/>
      <c r="E472" s="32"/>
      <c r="F472" s="31"/>
      <c r="G472" s="32"/>
    </row>
    <row r="473" spans="2:7" ht="18.75" customHeight="1" x14ac:dyDescent="0.25">
      <c r="B473" s="31"/>
      <c r="C473" s="32"/>
      <c r="D473" s="31"/>
      <c r="E473" s="32"/>
      <c r="F473" s="31"/>
      <c r="G473" s="32"/>
    </row>
    <row r="474" spans="2:7" ht="18.75" customHeight="1" x14ac:dyDescent="0.25">
      <c r="B474" s="31"/>
      <c r="C474" s="32"/>
      <c r="D474" s="31"/>
      <c r="E474" s="32"/>
      <c r="F474" s="31"/>
      <c r="G474" s="32"/>
    </row>
    <row r="475" spans="2:7" ht="18.75" customHeight="1" x14ac:dyDescent="0.25">
      <c r="B475" s="31"/>
      <c r="C475" s="32"/>
      <c r="D475" s="31"/>
      <c r="E475" s="32"/>
      <c r="F475" s="31"/>
      <c r="G475" s="32"/>
    </row>
    <row r="476" spans="2:7" ht="18.75" customHeight="1" x14ac:dyDescent="0.25">
      <c r="B476" s="31"/>
      <c r="C476" s="32"/>
      <c r="D476" s="31"/>
      <c r="E476" s="32"/>
      <c r="F476" s="31"/>
      <c r="G476" s="32"/>
    </row>
    <row r="477" spans="2:7" ht="18.75" customHeight="1" x14ac:dyDescent="0.25">
      <c r="B477" s="31"/>
      <c r="C477" s="32"/>
      <c r="D477" s="31"/>
      <c r="E477" s="32"/>
      <c r="F477" s="31"/>
      <c r="G477" s="32"/>
    </row>
    <row r="478" spans="2:7" ht="18.75" customHeight="1" x14ac:dyDescent="0.25">
      <c r="B478" s="31"/>
      <c r="C478" s="32"/>
      <c r="D478" s="31"/>
      <c r="E478" s="32"/>
      <c r="F478" s="31"/>
      <c r="G478" s="32"/>
    </row>
    <row r="479" spans="2:7" ht="18.75" customHeight="1" x14ac:dyDescent="0.25">
      <c r="B479" s="31"/>
      <c r="C479" s="32"/>
      <c r="D479" s="31"/>
      <c r="E479" s="32"/>
      <c r="F479" s="31"/>
      <c r="G479" s="32"/>
    </row>
    <row r="480" spans="2:7" ht="18.75" customHeight="1" x14ac:dyDescent="0.25">
      <c r="B480" s="31"/>
      <c r="C480" s="32"/>
      <c r="D480" s="31"/>
      <c r="E480" s="32"/>
      <c r="F480" s="31"/>
      <c r="G480" s="32"/>
    </row>
    <row r="481" spans="2:7" ht="18.75" customHeight="1" x14ac:dyDescent="0.25">
      <c r="B481" s="31"/>
      <c r="C481" s="32"/>
      <c r="D481" s="31"/>
      <c r="E481" s="32"/>
      <c r="F481" s="31"/>
      <c r="G481" s="32"/>
    </row>
    <row r="482" spans="2:7" ht="18.75" customHeight="1" x14ac:dyDescent="0.25">
      <c r="B482" s="31"/>
      <c r="C482" s="32"/>
      <c r="D482" s="31"/>
      <c r="E482" s="32"/>
      <c r="F482" s="31"/>
      <c r="G482" s="32"/>
    </row>
    <row r="483" spans="2:7" ht="18.75" customHeight="1" x14ac:dyDescent="0.25">
      <c r="B483" s="31"/>
      <c r="C483" s="32"/>
      <c r="D483" s="31"/>
      <c r="E483" s="32"/>
      <c r="F483" s="31"/>
      <c r="G483" s="32"/>
    </row>
    <row r="484" spans="2:7" ht="18.75" customHeight="1" x14ac:dyDescent="0.25">
      <c r="B484" s="31"/>
      <c r="C484" s="32"/>
      <c r="D484" s="31"/>
      <c r="E484" s="32"/>
      <c r="F484" s="31"/>
      <c r="G484" s="32"/>
    </row>
    <row r="485" spans="2:7" ht="18.75" customHeight="1" x14ac:dyDescent="0.25">
      <c r="B485" s="31"/>
      <c r="C485" s="32"/>
      <c r="D485" s="31"/>
      <c r="E485" s="32"/>
      <c r="F485" s="31"/>
      <c r="G485" s="32"/>
    </row>
    <row r="486" spans="2:7" ht="18.75" customHeight="1" x14ac:dyDescent="0.25">
      <c r="B486" s="31"/>
      <c r="C486" s="32"/>
      <c r="D486" s="31"/>
      <c r="E486" s="32"/>
      <c r="F486" s="31"/>
      <c r="G486" s="32"/>
    </row>
    <row r="487" spans="2:7" ht="18.75" customHeight="1" x14ac:dyDescent="0.25">
      <c r="B487" s="31"/>
      <c r="C487" s="32"/>
      <c r="D487" s="31"/>
      <c r="E487" s="32"/>
      <c r="F487" s="31"/>
      <c r="G487" s="32"/>
    </row>
    <row r="488" spans="2:7" ht="18.75" customHeight="1" x14ac:dyDescent="0.25">
      <c r="B488" s="31"/>
      <c r="C488" s="32"/>
      <c r="D488" s="31"/>
      <c r="E488" s="32"/>
      <c r="F488" s="31"/>
      <c r="G488" s="32"/>
    </row>
    <row r="489" spans="2:7" ht="18.75" customHeight="1" x14ac:dyDescent="0.25">
      <c r="B489" s="31"/>
      <c r="C489" s="32"/>
      <c r="D489" s="31"/>
      <c r="E489" s="32"/>
      <c r="F489" s="31"/>
      <c r="G489" s="32"/>
    </row>
    <row r="490" spans="2:7" ht="18.75" customHeight="1" x14ac:dyDescent="0.25">
      <c r="B490" s="31"/>
      <c r="C490" s="32"/>
      <c r="D490" s="31"/>
      <c r="E490" s="32"/>
      <c r="F490" s="31"/>
      <c r="G490" s="32"/>
    </row>
    <row r="491" spans="2:7" ht="18.75" customHeight="1" x14ac:dyDescent="0.25">
      <c r="B491" s="31"/>
      <c r="C491" s="32"/>
      <c r="D491" s="31"/>
      <c r="E491" s="32"/>
      <c r="F491" s="31"/>
      <c r="G491" s="32"/>
    </row>
    <row r="492" spans="2:7" ht="18.75" customHeight="1" x14ac:dyDescent="0.25">
      <c r="B492" s="31"/>
      <c r="C492" s="32"/>
      <c r="D492" s="31"/>
      <c r="E492" s="32"/>
      <c r="F492" s="31"/>
      <c r="G492" s="32"/>
    </row>
    <row r="493" spans="2:7" ht="18.75" customHeight="1" x14ac:dyDescent="0.25">
      <c r="B493" s="31"/>
      <c r="C493" s="32"/>
      <c r="D493" s="31"/>
      <c r="E493" s="32"/>
      <c r="F493" s="31"/>
      <c r="G493" s="32"/>
    </row>
    <row r="494" spans="2:7" ht="18.75" customHeight="1" x14ac:dyDescent="0.25">
      <c r="B494" s="31"/>
      <c r="C494" s="32"/>
      <c r="D494" s="31"/>
      <c r="E494" s="32"/>
      <c r="F494" s="31"/>
      <c r="G494" s="32"/>
    </row>
    <row r="495" spans="2:7" ht="18.75" customHeight="1" x14ac:dyDescent="0.25">
      <c r="B495" s="31"/>
      <c r="C495" s="32"/>
      <c r="D495" s="31"/>
      <c r="E495" s="32"/>
      <c r="F495" s="31"/>
      <c r="G495" s="32"/>
    </row>
    <row r="496" spans="2:7" ht="18.75" customHeight="1" x14ac:dyDescent="0.25">
      <c r="B496" s="31"/>
      <c r="C496" s="32"/>
      <c r="D496" s="31"/>
      <c r="E496" s="32"/>
      <c r="F496" s="31"/>
      <c r="G496" s="32"/>
    </row>
    <row r="497" spans="1:8" ht="18.75" customHeight="1" x14ac:dyDescent="0.25">
      <c r="B497" s="31"/>
      <c r="C497" s="32"/>
      <c r="D497" s="31"/>
      <c r="E497" s="32"/>
      <c r="F497" s="31"/>
      <c r="G497" s="32"/>
    </row>
    <row r="498" spans="1:8" ht="18.75" customHeight="1" thickBot="1" x14ac:dyDescent="0.3">
      <c r="B498" s="33"/>
      <c r="C498" s="34"/>
      <c r="D498" s="33"/>
      <c r="E498" s="34"/>
      <c r="F498" s="33"/>
      <c r="G498" s="34"/>
    </row>
    <row r="499" spans="1:8" s="28" customFormat="1" ht="45" customHeight="1" thickBot="1" x14ac:dyDescent="0.3">
      <c r="A499" s="266"/>
      <c r="B499" s="338" t="s">
        <v>84</v>
      </c>
      <c r="C499" s="338"/>
      <c r="H499" s="266"/>
    </row>
    <row r="500" spans="1:8" ht="27.4" customHeight="1" x14ac:dyDescent="0.25">
      <c r="B500" s="29" t="s">
        <v>170</v>
      </c>
      <c r="C500" s="30" t="s">
        <v>171</v>
      </c>
      <c r="D500" s="29" t="str">
        <f>C500</f>
        <v>F08_T11</v>
      </c>
      <c r="E500" s="30" t="str">
        <f>B500</f>
        <v>F08_T06</v>
      </c>
      <c r="F500" s="29" t="str">
        <f>B500</f>
        <v>F08_T06</v>
      </c>
      <c r="G500" s="30" t="str">
        <f>C500</f>
        <v>F08_T11</v>
      </c>
    </row>
    <row r="501" spans="1:8" ht="33" customHeight="1" thickBot="1" x14ac:dyDescent="0.3">
      <c r="B501" s="40"/>
      <c r="C501" s="41"/>
      <c r="D501" s="40"/>
      <c r="E501" s="41"/>
      <c r="F501" s="40"/>
      <c r="G501" s="41"/>
    </row>
    <row r="502" spans="1:8" ht="70.5" customHeight="1" thickBot="1" x14ac:dyDescent="0.3">
      <c r="B502" s="37"/>
      <c r="C502" s="38"/>
      <c r="D502" s="39"/>
      <c r="E502" s="38"/>
      <c r="F502" s="39"/>
      <c r="G502" s="38"/>
    </row>
    <row r="503" spans="1:8" ht="18.75" customHeight="1" x14ac:dyDescent="0.25">
      <c r="B503" s="35"/>
      <c r="C503" s="36"/>
      <c r="D503" s="35"/>
      <c r="E503" s="36"/>
      <c r="F503" s="35"/>
      <c r="G503" s="36"/>
    </row>
    <row r="504" spans="1:8" ht="18.75" customHeight="1" x14ac:dyDescent="0.25">
      <c r="B504" s="31"/>
      <c r="C504" s="32"/>
      <c r="D504" s="31"/>
      <c r="E504" s="32"/>
      <c r="F504" s="31"/>
      <c r="G504" s="32"/>
    </row>
    <row r="505" spans="1:8" ht="18.75" customHeight="1" x14ac:dyDescent="0.25">
      <c r="B505" s="31"/>
      <c r="C505" s="32"/>
      <c r="D505" s="31"/>
      <c r="E505" s="32"/>
      <c r="F505" s="31"/>
      <c r="G505" s="32"/>
    </row>
    <row r="506" spans="1:8" ht="18.75" customHeight="1" x14ac:dyDescent="0.25">
      <c r="B506" s="31"/>
      <c r="C506" s="32"/>
      <c r="D506" s="31"/>
      <c r="E506" s="32"/>
      <c r="F506" s="31"/>
      <c r="G506" s="32"/>
    </row>
    <row r="507" spans="1:8" ht="18.75" customHeight="1" x14ac:dyDescent="0.25">
      <c r="B507" s="31"/>
      <c r="C507" s="32"/>
      <c r="D507" s="31"/>
      <c r="E507" s="32"/>
      <c r="F507" s="31"/>
      <c r="G507" s="32"/>
    </row>
    <row r="508" spans="1:8" ht="18.75" customHeight="1" x14ac:dyDescent="0.25">
      <c r="B508" s="31"/>
      <c r="C508" s="32"/>
      <c r="D508" s="31"/>
      <c r="E508" s="32"/>
      <c r="F508" s="31"/>
      <c r="G508" s="32"/>
    </row>
    <row r="509" spans="1:8" ht="18.75" customHeight="1" x14ac:dyDescent="0.25">
      <c r="B509" s="31"/>
      <c r="C509" s="32"/>
      <c r="D509" s="31"/>
      <c r="E509" s="32"/>
      <c r="F509" s="31"/>
      <c r="G509" s="32"/>
    </row>
    <row r="510" spans="1:8" ht="18.75" customHeight="1" x14ac:dyDescent="0.25">
      <c r="B510" s="31"/>
      <c r="C510" s="32"/>
      <c r="D510" s="31"/>
      <c r="E510" s="32"/>
      <c r="F510" s="31"/>
      <c r="G510" s="32"/>
    </row>
    <row r="511" spans="1:8" ht="18.75" customHeight="1" x14ac:dyDescent="0.25">
      <c r="B511" s="31"/>
      <c r="C511" s="32"/>
      <c r="D511" s="31"/>
      <c r="E511" s="32"/>
      <c r="F511" s="31"/>
      <c r="G511" s="32"/>
    </row>
    <row r="512" spans="1:8" ht="18.75" customHeight="1" x14ac:dyDescent="0.25">
      <c r="B512" s="31"/>
      <c r="C512" s="32"/>
      <c r="D512" s="31"/>
      <c r="E512" s="32"/>
      <c r="F512" s="31"/>
      <c r="G512" s="32"/>
    </row>
    <row r="513" spans="2:7" ht="18.75" customHeight="1" x14ac:dyDescent="0.25">
      <c r="B513" s="31"/>
      <c r="C513" s="32"/>
      <c r="D513" s="31"/>
      <c r="E513" s="32"/>
      <c r="F513" s="31"/>
      <c r="G513" s="32"/>
    </row>
    <row r="514" spans="2:7" ht="18.75" customHeight="1" x14ac:dyDescent="0.25">
      <c r="B514" s="31"/>
      <c r="C514" s="32"/>
      <c r="D514" s="31"/>
      <c r="E514" s="32"/>
      <c r="F514" s="31"/>
      <c r="G514" s="32"/>
    </row>
    <row r="515" spans="2:7" ht="18.75" customHeight="1" x14ac:dyDescent="0.25">
      <c r="B515" s="31"/>
      <c r="C515" s="32"/>
      <c r="D515" s="31"/>
      <c r="E515" s="32"/>
      <c r="F515" s="31"/>
      <c r="G515" s="32"/>
    </row>
    <row r="516" spans="2:7" ht="18.75" customHeight="1" x14ac:dyDescent="0.25">
      <c r="B516" s="31"/>
      <c r="C516" s="32"/>
      <c r="D516" s="31"/>
      <c r="E516" s="32"/>
      <c r="F516" s="31"/>
      <c r="G516" s="32"/>
    </row>
    <row r="517" spans="2:7" ht="18.75" customHeight="1" x14ac:dyDescent="0.25">
      <c r="B517" s="31"/>
      <c r="C517" s="32"/>
      <c r="D517" s="31"/>
      <c r="E517" s="32"/>
      <c r="F517" s="31"/>
      <c r="G517" s="32"/>
    </row>
    <row r="518" spans="2:7" ht="18.75" customHeight="1" x14ac:dyDescent="0.25">
      <c r="B518" s="31"/>
      <c r="C518" s="32"/>
      <c r="D518" s="31"/>
      <c r="E518" s="32"/>
      <c r="F518" s="31"/>
      <c r="G518" s="32"/>
    </row>
    <row r="519" spans="2:7" ht="18.75" customHeight="1" x14ac:dyDescent="0.25">
      <c r="B519" s="31"/>
      <c r="C519" s="32"/>
      <c r="D519" s="31"/>
      <c r="E519" s="32"/>
      <c r="F519" s="31"/>
      <c r="G519" s="32"/>
    </row>
    <row r="520" spans="2:7" ht="18.75" customHeight="1" x14ac:dyDescent="0.25">
      <c r="B520" s="31"/>
      <c r="C520" s="32"/>
      <c r="D520" s="31"/>
      <c r="E520" s="32"/>
      <c r="F520" s="31"/>
      <c r="G520" s="32"/>
    </row>
    <row r="521" spans="2:7" ht="18.75" customHeight="1" x14ac:dyDescent="0.25">
      <c r="B521" s="31"/>
      <c r="C521" s="32"/>
      <c r="D521" s="31"/>
      <c r="E521" s="32"/>
      <c r="F521" s="31"/>
      <c r="G521" s="32"/>
    </row>
    <row r="522" spans="2:7" ht="18.75" customHeight="1" x14ac:dyDescent="0.25">
      <c r="B522" s="31"/>
      <c r="C522" s="32"/>
      <c r="D522" s="31"/>
      <c r="E522" s="32"/>
      <c r="F522" s="31"/>
      <c r="G522" s="32"/>
    </row>
    <row r="523" spans="2:7" ht="18.75" customHeight="1" x14ac:dyDescent="0.25">
      <c r="B523" s="31"/>
      <c r="C523" s="32"/>
      <c r="D523" s="31"/>
      <c r="E523" s="32"/>
      <c r="F523" s="31"/>
      <c r="G523" s="32"/>
    </row>
    <row r="524" spans="2:7" ht="18.75" customHeight="1" x14ac:dyDescent="0.25">
      <c r="B524" s="31"/>
      <c r="C524" s="32"/>
      <c r="D524" s="31"/>
      <c r="E524" s="32"/>
      <c r="F524" s="31"/>
      <c r="G524" s="32"/>
    </row>
    <row r="525" spans="2:7" ht="18.75" customHeight="1" x14ac:dyDescent="0.25">
      <c r="B525" s="31"/>
      <c r="C525" s="32"/>
      <c r="D525" s="31"/>
      <c r="E525" s="32"/>
      <c r="F525" s="31"/>
      <c r="G525" s="32"/>
    </row>
    <row r="526" spans="2:7" ht="18.75" customHeight="1" x14ac:dyDescent="0.25">
      <c r="B526" s="31"/>
      <c r="C526" s="32"/>
      <c r="D526" s="31"/>
      <c r="E526" s="32"/>
      <c r="F526" s="31"/>
      <c r="G526" s="32"/>
    </row>
    <row r="527" spans="2:7" ht="18.75" customHeight="1" x14ac:dyDescent="0.25">
      <c r="B527" s="31"/>
      <c r="C527" s="32"/>
      <c r="D527" s="31"/>
      <c r="E527" s="32"/>
      <c r="F527" s="31"/>
      <c r="G527" s="32"/>
    </row>
    <row r="528" spans="2:7" ht="18.75" customHeight="1" x14ac:dyDescent="0.25">
      <c r="B528" s="31"/>
      <c r="C528" s="32"/>
      <c r="D528" s="31"/>
      <c r="E528" s="32"/>
      <c r="F528" s="31"/>
      <c r="G528" s="32"/>
    </row>
    <row r="529" spans="1:8" ht="18.75" customHeight="1" x14ac:dyDescent="0.25">
      <c r="B529" s="31"/>
      <c r="C529" s="32"/>
      <c r="D529" s="31"/>
      <c r="E529" s="32"/>
      <c r="F529" s="31"/>
      <c r="G529" s="32"/>
    </row>
    <row r="530" spans="1:8" ht="18.75" customHeight="1" x14ac:dyDescent="0.25">
      <c r="B530" s="31"/>
      <c r="C530" s="32"/>
      <c r="D530" s="31"/>
      <c r="E530" s="32"/>
      <c r="F530" s="31"/>
      <c r="G530" s="32"/>
    </row>
    <row r="531" spans="1:8" ht="18.75" customHeight="1" x14ac:dyDescent="0.25">
      <c r="B531" s="31"/>
      <c r="C531" s="32"/>
      <c r="D531" s="31"/>
      <c r="E531" s="32"/>
      <c r="F531" s="31"/>
      <c r="G531" s="32"/>
    </row>
    <row r="532" spans="1:8" ht="18.75" customHeight="1" x14ac:dyDescent="0.25">
      <c r="B532" s="31"/>
      <c r="C532" s="32"/>
      <c r="D532" s="31"/>
      <c r="E532" s="32"/>
      <c r="F532" s="31"/>
      <c r="G532" s="32"/>
    </row>
    <row r="533" spans="1:8" ht="18.75" customHeight="1" x14ac:dyDescent="0.25">
      <c r="B533" s="31"/>
      <c r="C533" s="32"/>
      <c r="D533" s="31"/>
      <c r="E533" s="32"/>
      <c r="F533" s="31"/>
      <c r="G533" s="32"/>
    </row>
    <row r="534" spans="1:8" ht="18.75" customHeight="1" x14ac:dyDescent="0.25">
      <c r="B534" s="31"/>
      <c r="C534" s="32"/>
      <c r="D534" s="31"/>
      <c r="E534" s="32"/>
      <c r="F534" s="31"/>
      <c r="G534" s="32"/>
    </row>
    <row r="535" spans="1:8" ht="18.75" customHeight="1" x14ac:dyDescent="0.25">
      <c r="B535" s="31"/>
      <c r="C535" s="32"/>
      <c r="D535" s="31"/>
      <c r="E535" s="32"/>
      <c r="F535" s="31"/>
      <c r="G535" s="32"/>
    </row>
    <row r="536" spans="1:8" ht="18.75" customHeight="1" thickBot="1" x14ac:dyDescent="0.3">
      <c r="B536" s="33"/>
      <c r="C536" s="34"/>
      <c r="D536" s="33"/>
      <c r="E536" s="34"/>
      <c r="F536" s="33"/>
      <c r="G536" s="34"/>
    </row>
    <row r="537" spans="1:8" s="28" customFormat="1" ht="45" customHeight="1" thickBot="1" x14ac:dyDescent="0.3">
      <c r="A537" s="266"/>
      <c r="B537" s="338" t="s">
        <v>85</v>
      </c>
      <c r="C537" s="338"/>
      <c r="H537" s="266"/>
    </row>
    <row r="538" spans="1:8" ht="27.4" customHeight="1" x14ac:dyDescent="0.25">
      <c r="B538" s="29" t="s">
        <v>172</v>
      </c>
      <c r="C538" s="30" t="s">
        <v>173</v>
      </c>
      <c r="D538" s="29" t="str">
        <f>C538</f>
        <v>F08_T10</v>
      </c>
      <c r="E538" s="30" t="str">
        <f>B538</f>
        <v>F08_T07</v>
      </c>
      <c r="F538" s="29" t="str">
        <f>B538</f>
        <v>F08_T07</v>
      </c>
      <c r="G538" s="30" t="str">
        <f>C538</f>
        <v>F08_T10</v>
      </c>
    </row>
    <row r="539" spans="1:8" ht="33" customHeight="1" thickBot="1" x14ac:dyDescent="0.3">
      <c r="B539" s="40"/>
      <c r="C539" s="41"/>
      <c r="D539" s="40"/>
      <c r="E539" s="41"/>
      <c r="F539" s="40"/>
      <c r="G539" s="41"/>
    </row>
    <row r="540" spans="1:8" ht="70.5" customHeight="1" thickBot="1" x14ac:dyDescent="0.3">
      <c r="B540" s="37"/>
      <c r="C540" s="38"/>
      <c r="D540" s="39"/>
      <c r="E540" s="38"/>
      <c r="F540" s="39"/>
      <c r="G540" s="38"/>
    </row>
    <row r="541" spans="1:8" ht="18.75" customHeight="1" x14ac:dyDescent="0.25">
      <c r="B541" s="35"/>
      <c r="C541" s="36"/>
      <c r="D541" s="35"/>
      <c r="E541" s="36"/>
      <c r="F541" s="35"/>
      <c r="G541" s="36"/>
    </row>
    <row r="542" spans="1:8" ht="18.75" customHeight="1" x14ac:dyDescent="0.25">
      <c r="B542" s="31"/>
      <c r="C542" s="32"/>
      <c r="D542" s="31"/>
      <c r="E542" s="32"/>
      <c r="F542" s="31"/>
      <c r="G542" s="32"/>
    </row>
    <row r="543" spans="1:8" ht="18.75" customHeight="1" x14ac:dyDescent="0.25">
      <c r="B543" s="31"/>
      <c r="C543" s="32"/>
      <c r="D543" s="31"/>
      <c r="E543" s="32"/>
      <c r="F543" s="31"/>
      <c r="G543" s="32"/>
    </row>
    <row r="544" spans="1:8" ht="18.75" customHeight="1" x14ac:dyDescent="0.25">
      <c r="B544" s="31"/>
      <c r="C544" s="32"/>
      <c r="D544" s="31"/>
      <c r="E544" s="32"/>
      <c r="F544" s="31"/>
      <c r="G544" s="32"/>
    </row>
    <row r="545" spans="2:7" ht="18.75" customHeight="1" x14ac:dyDescent="0.25">
      <c r="B545" s="31"/>
      <c r="C545" s="32"/>
      <c r="D545" s="31"/>
      <c r="E545" s="32"/>
      <c r="F545" s="31"/>
      <c r="G545" s="32"/>
    </row>
    <row r="546" spans="2:7" ht="18.75" customHeight="1" x14ac:dyDescent="0.25">
      <c r="B546" s="31"/>
      <c r="C546" s="32"/>
      <c r="D546" s="31"/>
      <c r="E546" s="32"/>
      <c r="F546" s="31"/>
      <c r="G546" s="32"/>
    </row>
    <row r="547" spans="2:7" ht="18.75" customHeight="1" x14ac:dyDescent="0.25">
      <c r="B547" s="31"/>
      <c r="C547" s="32"/>
      <c r="D547" s="31"/>
      <c r="E547" s="32"/>
      <c r="F547" s="31"/>
      <c r="G547" s="32"/>
    </row>
    <row r="548" spans="2:7" ht="18.75" customHeight="1" x14ac:dyDescent="0.25">
      <c r="B548" s="31"/>
      <c r="C548" s="32"/>
      <c r="D548" s="31"/>
      <c r="E548" s="32"/>
      <c r="F548" s="31"/>
      <c r="G548" s="32"/>
    </row>
    <row r="549" spans="2:7" ht="18.75" customHeight="1" x14ac:dyDescent="0.25">
      <c r="B549" s="31"/>
      <c r="C549" s="32"/>
      <c r="D549" s="31"/>
      <c r="E549" s="32"/>
      <c r="F549" s="31"/>
      <c r="G549" s="32"/>
    </row>
    <row r="550" spans="2:7" ht="18.75" customHeight="1" x14ac:dyDescent="0.25">
      <c r="B550" s="31"/>
      <c r="C550" s="32"/>
      <c r="D550" s="31"/>
      <c r="E550" s="32"/>
      <c r="F550" s="31"/>
      <c r="G550" s="32"/>
    </row>
    <row r="551" spans="2:7" ht="18.75" customHeight="1" x14ac:dyDescent="0.25">
      <c r="B551" s="31"/>
      <c r="C551" s="32"/>
      <c r="D551" s="31"/>
      <c r="E551" s="32"/>
      <c r="F551" s="31"/>
      <c r="G551" s="32"/>
    </row>
    <row r="552" spans="2:7" ht="18.75" customHeight="1" x14ac:dyDescent="0.25">
      <c r="B552" s="31"/>
      <c r="C552" s="32"/>
      <c r="D552" s="31"/>
      <c r="E552" s="32"/>
      <c r="F552" s="31"/>
      <c r="G552" s="32"/>
    </row>
    <row r="553" spans="2:7" ht="18.75" customHeight="1" x14ac:dyDescent="0.25">
      <c r="B553" s="31"/>
      <c r="C553" s="32"/>
      <c r="D553" s="31"/>
      <c r="E553" s="32"/>
      <c r="F553" s="31"/>
      <c r="G553" s="32"/>
    </row>
    <row r="554" spans="2:7" ht="18.75" customHeight="1" x14ac:dyDescent="0.25">
      <c r="B554" s="31"/>
      <c r="C554" s="32"/>
      <c r="D554" s="31"/>
      <c r="E554" s="32"/>
      <c r="F554" s="31"/>
      <c r="G554" s="32"/>
    </row>
    <row r="555" spans="2:7" ht="18.75" customHeight="1" x14ac:dyDescent="0.25">
      <c r="B555" s="31"/>
      <c r="C555" s="32"/>
      <c r="D555" s="31"/>
      <c r="E555" s="32"/>
      <c r="F555" s="31"/>
      <c r="G555" s="32"/>
    </row>
    <row r="556" spans="2:7" ht="18.75" customHeight="1" x14ac:dyDescent="0.25">
      <c r="B556" s="31"/>
      <c r="C556" s="32"/>
      <c r="D556" s="31"/>
      <c r="E556" s="32"/>
      <c r="F556" s="31"/>
      <c r="G556" s="32"/>
    </row>
    <row r="557" spans="2:7" ht="18.75" customHeight="1" x14ac:dyDescent="0.25">
      <c r="B557" s="31"/>
      <c r="C557" s="32"/>
      <c r="D557" s="31"/>
      <c r="E557" s="32"/>
      <c r="F557" s="31"/>
      <c r="G557" s="32"/>
    </row>
    <row r="558" spans="2:7" ht="18.75" customHeight="1" x14ac:dyDescent="0.25">
      <c r="B558" s="31"/>
      <c r="C558" s="32"/>
      <c r="D558" s="31"/>
      <c r="E558" s="32"/>
      <c r="F558" s="31"/>
      <c r="G558" s="32"/>
    </row>
    <row r="559" spans="2:7" ht="18.75" customHeight="1" x14ac:dyDescent="0.25">
      <c r="B559" s="31"/>
      <c r="C559" s="32"/>
      <c r="D559" s="31"/>
      <c r="E559" s="32"/>
      <c r="F559" s="31"/>
      <c r="G559" s="32"/>
    </row>
    <row r="560" spans="2:7" ht="18.75" customHeight="1" x14ac:dyDescent="0.25">
      <c r="B560" s="31"/>
      <c r="C560" s="32"/>
      <c r="D560" s="31"/>
      <c r="E560" s="32"/>
      <c r="F560" s="31"/>
      <c r="G560" s="32"/>
    </row>
    <row r="561" spans="1:8" ht="18.75" customHeight="1" x14ac:dyDescent="0.25">
      <c r="B561" s="31"/>
      <c r="C561" s="32"/>
      <c r="D561" s="31"/>
      <c r="E561" s="32"/>
      <c r="F561" s="31"/>
      <c r="G561" s="32"/>
    </row>
    <row r="562" spans="1:8" ht="18.75" customHeight="1" x14ac:dyDescent="0.25">
      <c r="B562" s="31"/>
      <c r="C562" s="32"/>
      <c r="D562" s="31"/>
      <c r="E562" s="32"/>
      <c r="F562" s="31"/>
      <c r="G562" s="32"/>
    </row>
    <row r="563" spans="1:8" ht="18.75" customHeight="1" x14ac:dyDescent="0.25">
      <c r="B563" s="31"/>
      <c r="C563" s="32"/>
      <c r="D563" s="31"/>
      <c r="E563" s="32"/>
      <c r="F563" s="31"/>
      <c r="G563" s="32"/>
    </row>
    <row r="564" spans="1:8" ht="18.75" customHeight="1" x14ac:dyDescent="0.25">
      <c r="B564" s="31"/>
      <c r="C564" s="32"/>
      <c r="D564" s="31"/>
      <c r="E564" s="32"/>
      <c r="F564" s="31"/>
      <c r="G564" s="32"/>
    </row>
    <row r="565" spans="1:8" ht="18.75" customHeight="1" x14ac:dyDescent="0.25">
      <c r="B565" s="31"/>
      <c r="C565" s="32"/>
      <c r="D565" s="31"/>
      <c r="E565" s="32"/>
      <c r="F565" s="31"/>
      <c r="G565" s="32"/>
    </row>
    <row r="566" spans="1:8" ht="18.75" customHeight="1" x14ac:dyDescent="0.25">
      <c r="B566" s="31"/>
      <c r="C566" s="32"/>
      <c r="D566" s="31"/>
      <c r="E566" s="32"/>
      <c r="F566" s="31"/>
      <c r="G566" s="32"/>
    </row>
    <row r="567" spans="1:8" ht="18.75" customHeight="1" x14ac:dyDescent="0.25">
      <c r="B567" s="31"/>
      <c r="C567" s="32"/>
      <c r="D567" s="31"/>
      <c r="E567" s="32"/>
      <c r="F567" s="31"/>
      <c r="G567" s="32"/>
    </row>
    <row r="568" spans="1:8" ht="18.75" customHeight="1" x14ac:dyDescent="0.25">
      <c r="B568" s="31"/>
      <c r="C568" s="32"/>
      <c r="D568" s="31"/>
      <c r="E568" s="32"/>
      <c r="F568" s="31"/>
      <c r="G568" s="32"/>
    </row>
    <row r="569" spans="1:8" ht="18.75" customHeight="1" x14ac:dyDescent="0.25">
      <c r="B569" s="31"/>
      <c r="C569" s="32"/>
      <c r="D569" s="31"/>
      <c r="E569" s="32"/>
      <c r="F569" s="31"/>
      <c r="G569" s="32"/>
    </row>
    <row r="570" spans="1:8" ht="18.75" customHeight="1" x14ac:dyDescent="0.25">
      <c r="B570" s="31"/>
      <c r="C570" s="32"/>
      <c r="D570" s="31"/>
      <c r="E570" s="32"/>
      <c r="F570" s="31"/>
      <c r="G570" s="32"/>
    </row>
    <row r="571" spans="1:8" ht="18.75" customHeight="1" x14ac:dyDescent="0.25">
      <c r="B571" s="31"/>
      <c r="C571" s="32"/>
      <c r="D571" s="31"/>
      <c r="E571" s="32"/>
      <c r="F571" s="31"/>
      <c r="G571" s="32"/>
    </row>
    <row r="572" spans="1:8" ht="18.75" customHeight="1" x14ac:dyDescent="0.25">
      <c r="B572" s="31"/>
      <c r="C572" s="32"/>
      <c r="D572" s="31"/>
      <c r="E572" s="32"/>
      <c r="F572" s="31"/>
      <c r="G572" s="32"/>
    </row>
    <row r="573" spans="1:8" ht="18.75" customHeight="1" x14ac:dyDescent="0.25">
      <c r="B573" s="31"/>
      <c r="C573" s="32"/>
      <c r="D573" s="31"/>
      <c r="E573" s="32"/>
      <c r="F573" s="31"/>
      <c r="G573" s="32"/>
    </row>
    <row r="574" spans="1:8" ht="18.75" customHeight="1" thickBot="1" x14ac:dyDescent="0.3">
      <c r="B574" s="33"/>
      <c r="C574" s="34"/>
      <c r="D574" s="33"/>
      <c r="E574" s="34"/>
      <c r="F574" s="33"/>
      <c r="G574" s="34"/>
    </row>
    <row r="575" spans="1:8" s="28" customFormat="1" ht="45" customHeight="1" thickBot="1" x14ac:dyDescent="0.3">
      <c r="A575" s="266"/>
      <c r="B575" s="338" t="s">
        <v>86</v>
      </c>
      <c r="C575" s="338"/>
      <c r="H575" s="266"/>
    </row>
    <row r="576" spans="1:8" ht="27.4" customHeight="1" x14ac:dyDescent="0.25">
      <c r="B576" s="29" t="s">
        <v>174</v>
      </c>
      <c r="C576" s="30" t="s">
        <v>175</v>
      </c>
      <c r="D576" s="29" t="str">
        <f>C576</f>
        <v>F08_T09</v>
      </c>
      <c r="E576" s="30" t="str">
        <f>B576</f>
        <v>F08_T08</v>
      </c>
      <c r="F576" s="29" t="str">
        <f>B576</f>
        <v>F08_T08</v>
      </c>
      <c r="G576" s="30" t="str">
        <f>C576</f>
        <v>F08_T09</v>
      </c>
    </row>
    <row r="577" spans="2:7" ht="33" customHeight="1" thickBot="1" x14ac:dyDescent="0.3">
      <c r="B577" s="40"/>
      <c r="C577" s="41"/>
      <c r="D577" s="40"/>
      <c r="E577" s="41"/>
      <c r="F577" s="40"/>
      <c r="G577" s="41"/>
    </row>
    <row r="578" spans="2:7" ht="70.5" customHeight="1" thickBot="1" x14ac:dyDescent="0.3">
      <c r="B578" s="37"/>
      <c r="C578" s="38"/>
      <c r="D578" s="39"/>
      <c r="E578" s="38"/>
      <c r="F578" s="39"/>
      <c r="G578" s="38"/>
    </row>
    <row r="579" spans="2:7" ht="18.75" customHeight="1" x14ac:dyDescent="0.25">
      <c r="B579" s="35"/>
      <c r="C579" s="36"/>
      <c r="D579" s="35"/>
      <c r="E579" s="36"/>
      <c r="F579" s="35"/>
      <c r="G579" s="36"/>
    </row>
    <row r="580" spans="2:7" ht="18.75" customHeight="1" x14ac:dyDescent="0.25">
      <c r="B580" s="31"/>
      <c r="C580" s="32"/>
      <c r="D580" s="31"/>
      <c r="E580" s="32"/>
      <c r="F580" s="31"/>
      <c r="G580" s="32"/>
    </row>
    <row r="581" spans="2:7" ht="18.75" customHeight="1" x14ac:dyDescent="0.25">
      <c r="B581" s="31"/>
      <c r="C581" s="32"/>
      <c r="D581" s="31"/>
      <c r="E581" s="32"/>
      <c r="F581" s="31"/>
      <c r="G581" s="32"/>
    </row>
    <row r="582" spans="2:7" ht="18.75" customHeight="1" x14ac:dyDescent="0.25">
      <c r="B582" s="31"/>
      <c r="C582" s="32"/>
      <c r="D582" s="31"/>
      <c r="E582" s="32"/>
      <c r="F582" s="31"/>
      <c r="G582" s="32"/>
    </row>
    <row r="583" spans="2:7" ht="18.75" customHeight="1" x14ac:dyDescent="0.25">
      <c r="B583" s="31"/>
      <c r="C583" s="32"/>
      <c r="D583" s="31"/>
      <c r="E583" s="32"/>
      <c r="F583" s="31"/>
      <c r="G583" s="32"/>
    </row>
    <row r="584" spans="2:7" ht="18.75" customHeight="1" x14ac:dyDescent="0.25">
      <c r="B584" s="31"/>
      <c r="C584" s="32"/>
      <c r="D584" s="31"/>
      <c r="E584" s="32"/>
      <c r="F584" s="31"/>
      <c r="G584" s="32"/>
    </row>
    <row r="585" spans="2:7" ht="18.75" customHeight="1" x14ac:dyDescent="0.25">
      <c r="B585" s="31"/>
      <c r="C585" s="32"/>
      <c r="D585" s="31"/>
      <c r="E585" s="32"/>
      <c r="F585" s="31"/>
      <c r="G585" s="32"/>
    </row>
    <row r="586" spans="2:7" ht="18.75" customHeight="1" x14ac:dyDescent="0.25">
      <c r="B586" s="31"/>
      <c r="C586" s="32"/>
      <c r="D586" s="31"/>
      <c r="E586" s="32"/>
      <c r="F586" s="31"/>
      <c r="G586" s="32"/>
    </row>
    <row r="587" spans="2:7" ht="18.75" customHeight="1" x14ac:dyDescent="0.25">
      <c r="B587" s="31"/>
      <c r="C587" s="32"/>
      <c r="D587" s="31"/>
      <c r="E587" s="32"/>
      <c r="F587" s="31"/>
      <c r="G587" s="32"/>
    </row>
    <row r="588" spans="2:7" ht="18.75" customHeight="1" x14ac:dyDescent="0.25">
      <c r="B588" s="31"/>
      <c r="C588" s="32"/>
      <c r="D588" s="31"/>
      <c r="E588" s="32"/>
      <c r="F588" s="31"/>
      <c r="G588" s="32"/>
    </row>
    <row r="589" spans="2:7" ht="18.75" customHeight="1" x14ac:dyDescent="0.25">
      <c r="B589" s="31"/>
      <c r="C589" s="32"/>
      <c r="D589" s="31"/>
      <c r="E589" s="32"/>
      <c r="F589" s="31"/>
      <c r="G589" s="32"/>
    </row>
    <row r="590" spans="2:7" ht="18.75" customHeight="1" x14ac:dyDescent="0.25">
      <c r="B590" s="31"/>
      <c r="C590" s="32"/>
      <c r="D590" s="31"/>
      <c r="E590" s="32"/>
      <c r="F590" s="31"/>
      <c r="G590" s="32"/>
    </row>
    <row r="591" spans="2:7" ht="18.75" customHeight="1" x14ac:dyDescent="0.25">
      <c r="B591" s="31"/>
      <c r="C591" s="32"/>
      <c r="D591" s="31"/>
      <c r="E591" s="32"/>
      <c r="F591" s="31"/>
      <c r="G591" s="32"/>
    </row>
    <row r="592" spans="2:7" ht="18.75" customHeight="1" x14ac:dyDescent="0.25">
      <c r="B592" s="31"/>
      <c r="C592" s="32"/>
      <c r="D592" s="31"/>
      <c r="E592" s="32"/>
      <c r="F592" s="31"/>
      <c r="G592" s="32"/>
    </row>
    <row r="593" spans="2:7" ht="18.75" customHeight="1" x14ac:dyDescent="0.25">
      <c r="B593" s="31"/>
      <c r="C593" s="32"/>
      <c r="D593" s="31"/>
      <c r="E593" s="32"/>
      <c r="F593" s="31"/>
      <c r="G593" s="32"/>
    </row>
    <row r="594" spans="2:7" ht="18.75" customHeight="1" x14ac:dyDescent="0.25">
      <c r="B594" s="31"/>
      <c r="C594" s="32"/>
      <c r="D594" s="31"/>
      <c r="E594" s="32"/>
      <c r="F594" s="31"/>
      <c r="G594" s="32"/>
    </row>
    <row r="595" spans="2:7" ht="18.75" customHeight="1" x14ac:dyDescent="0.25">
      <c r="B595" s="31"/>
      <c r="C595" s="32"/>
      <c r="D595" s="31"/>
      <c r="E595" s="32"/>
      <c r="F595" s="31"/>
      <c r="G595" s="32"/>
    </row>
    <row r="596" spans="2:7" ht="18.75" customHeight="1" x14ac:dyDescent="0.25">
      <c r="B596" s="31"/>
      <c r="C596" s="32"/>
      <c r="D596" s="31"/>
      <c r="E596" s="32"/>
      <c r="F596" s="31"/>
      <c r="G596" s="32"/>
    </row>
    <row r="597" spans="2:7" ht="18.75" customHeight="1" x14ac:dyDescent="0.25">
      <c r="B597" s="31"/>
      <c r="C597" s="32"/>
      <c r="D597" s="31"/>
      <c r="E597" s="32"/>
      <c r="F597" s="31"/>
      <c r="G597" s="32"/>
    </row>
    <row r="598" spans="2:7" ht="18.75" customHeight="1" x14ac:dyDescent="0.25">
      <c r="B598" s="31"/>
      <c r="C598" s="32"/>
      <c r="D598" s="31"/>
      <c r="E598" s="32"/>
      <c r="F598" s="31"/>
      <c r="G598" s="32"/>
    </row>
    <row r="599" spans="2:7" ht="18.75" customHeight="1" x14ac:dyDescent="0.25">
      <c r="B599" s="31"/>
      <c r="C599" s="32"/>
      <c r="D599" s="31"/>
      <c r="E599" s="32"/>
      <c r="F599" s="31"/>
      <c r="G599" s="32"/>
    </row>
    <row r="600" spans="2:7" ht="18.75" customHeight="1" x14ac:dyDescent="0.25">
      <c r="B600" s="31"/>
      <c r="C600" s="32"/>
      <c r="D600" s="31"/>
      <c r="E600" s="32"/>
      <c r="F600" s="31"/>
      <c r="G600" s="32"/>
    </row>
    <row r="601" spans="2:7" ht="18.75" customHeight="1" x14ac:dyDescent="0.25">
      <c r="B601" s="31"/>
      <c r="C601" s="32"/>
      <c r="D601" s="31"/>
      <c r="E601" s="32"/>
      <c r="F601" s="31"/>
      <c r="G601" s="32"/>
    </row>
    <row r="602" spans="2:7" ht="18.75" customHeight="1" x14ac:dyDescent="0.25">
      <c r="B602" s="31"/>
      <c r="C602" s="32"/>
      <c r="D602" s="31"/>
      <c r="E602" s="32"/>
      <c r="F602" s="31"/>
      <c r="G602" s="32"/>
    </row>
    <row r="603" spans="2:7" ht="18.75" customHeight="1" x14ac:dyDescent="0.25">
      <c r="B603" s="31"/>
      <c r="C603" s="32"/>
      <c r="D603" s="31"/>
      <c r="E603" s="32"/>
      <c r="F603" s="31"/>
      <c r="G603" s="32"/>
    </row>
    <row r="604" spans="2:7" ht="18.75" customHeight="1" x14ac:dyDescent="0.25">
      <c r="B604" s="31"/>
      <c r="C604" s="32"/>
      <c r="D604" s="31"/>
      <c r="E604" s="32"/>
      <c r="F604" s="31"/>
      <c r="G604" s="32"/>
    </row>
    <row r="605" spans="2:7" ht="18.75" customHeight="1" x14ac:dyDescent="0.25">
      <c r="B605" s="31"/>
      <c r="C605" s="32"/>
      <c r="D605" s="31"/>
      <c r="E605" s="32"/>
      <c r="F605" s="31"/>
      <c r="G605" s="32"/>
    </row>
    <row r="606" spans="2:7" ht="18.75" customHeight="1" x14ac:dyDescent="0.25">
      <c r="B606" s="31"/>
      <c r="C606" s="32"/>
      <c r="D606" s="31"/>
      <c r="E606" s="32"/>
      <c r="F606" s="31"/>
      <c r="G606" s="32"/>
    </row>
    <row r="607" spans="2:7" ht="18.75" customHeight="1" x14ac:dyDescent="0.25">
      <c r="B607" s="31"/>
      <c r="C607" s="32"/>
      <c r="D607" s="31"/>
      <c r="E607" s="32"/>
      <c r="F607" s="31"/>
      <c r="G607" s="32"/>
    </row>
    <row r="608" spans="2:7" ht="18.75" customHeight="1" x14ac:dyDescent="0.25">
      <c r="B608" s="31"/>
      <c r="C608" s="32"/>
      <c r="D608" s="31"/>
      <c r="E608" s="32"/>
      <c r="F608" s="31"/>
      <c r="G608" s="32"/>
    </row>
    <row r="609" spans="2:7" ht="18.75" customHeight="1" x14ac:dyDescent="0.25">
      <c r="B609" s="31"/>
      <c r="C609" s="32"/>
      <c r="D609" s="31"/>
      <c r="E609" s="32"/>
      <c r="F609" s="31"/>
      <c r="G609" s="32"/>
    </row>
    <row r="610" spans="2:7" ht="18.75" customHeight="1" x14ac:dyDescent="0.25">
      <c r="B610" s="31"/>
      <c r="C610" s="32"/>
      <c r="D610" s="31"/>
      <c r="E610" s="32"/>
      <c r="F610" s="31"/>
      <c r="G610" s="32"/>
    </row>
    <row r="611" spans="2:7" ht="18.75" customHeight="1" x14ac:dyDescent="0.25">
      <c r="B611" s="31"/>
      <c r="C611" s="32"/>
      <c r="D611" s="31"/>
      <c r="E611" s="32"/>
      <c r="F611" s="31"/>
      <c r="G611" s="32"/>
    </row>
    <row r="612" spans="2:7" ht="18.75" customHeight="1" thickBot="1" x14ac:dyDescent="0.3">
      <c r="B612" s="33"/>
      <c r="C612" s="34"/>
      <c r="D612" s="33"/>
      <c r="E612" s="34"/>
      <c r="F612" s="33"/>
      <c r="G612" s="34"/>
    </row>
    <row r="613" spans="2:7" s="219" customFormat="1" x14ac:dyDescent="0.25"/>
  </sheetData>
  <sheetProtection sheet="1" objects="1" scenarios="1"/>
  <mergeCells count="17">
    <mergeCell ref="B4:G4"/>
    <mergeCell ref="B157:C157"/>
    <mergeCell ref="B195:C195"/>
    <mergeCell ref="B233:C233"/>
    <mergeCell ref="B499:C499"/>
    <mergeCell ref="B271:C271"/>
    <mergeCell ref="B119:C119"/>
    <mergeCell ref="B43:C43"/>
    <mergeCell ref="B5:C5"/>
    <mergeCell ref="B81:C81"/>
    <mergeCell ref="B537:C537"/>
    <mergeCell ref="B575:C575"/>
    <mergeCell ref="B309:C309"/>
    <mergeCell ref="B347:C347"/>
    <mergeCell ref="B385:C385"/>
    <mergeCell ref="B423:C423"/>
    <mergeCell ref="B461:C461"/>
  </mergeCells>
  <printOptions horizontalCentered="1" verticalCentered="1"/>
  <pageMargins left="0.19685039370078741" right="0.19685039370078741" top="0.19685039370078741" bottom="0.19685039370078741" header="0.19685039370078741" footer="0.19685039370078741"/>
  <pageSetup paperSize="9" scale="97" orientation="portrait" horizontalDpi="4294967293" verticalDpi="0" r:id="rId1"/>
  <rowBreaks count="14" manualBreakCount="14">
    <brk id="42" min="1" max="6" man="1"/>
    <brk id="80" min="1" max="6" man="1"/>
    <brk id="118" min="1" max="6" man="1"/>
    <brk id="194" min="1" max="6" man="1"/>
    <brk id="232" min="1" max="6" man="1"/>
    <brk id="270" min="1" max="6" man="1"/>
    <brk id="308" min="1" max="6" man="1"/>
    <brk id="346" min="1" max="6" man="1"/>
    <brk id="384" min="1" max="6" man="1"/>
    <brk id="422" min="1" max="6" man="1"/>
    <brk id="460" min="1" max="6" man="1"/>
    <brk id="498" min="1" max="6" man="1"/>
    <brk id="536" min="1" max="6" man="1"/>
    <brk id="574" min="1" max="6" man="1"/>
  </rowBreaks>
  <drawing r:id="rId2"/>
  <pictur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autoPageBreaks="0"/>
  </sheetPr>
  <dimension ref="A1:AW80"/>
  <sheetViews>
    <sheetView showGridLines="0" zoomScaleNormal="100" zoomScaleSheetLayoutView="70" workbookViewId="0">
      <selection activeCell="D21" sqref="D21"/>
    </sheetView>
  </sheetViews>
  <sheetFormatPr baseColWidth="10" defaultRowHeight="14.25" x14ac:dyDescent="0.25"/>
  <cols>
    <col min="1" max="1" width="8.7109375" style="221" customWidth="1"/>
    <col min="2" max="2" width="5.7109375" style="43" customWidth="1"/>
    <col min="3" max="3" width="5.5703125" style="43" customWidth="1"/>
    <col min="4" max="4" width="8.5703125" style="42" customWidth="1"/>
    <col min="5" max="10" width="8.5703125" style="43" customWidth="1"/>
    <col min="11" max="11" width="8.5703125" style="42" customWidth="1"/>
    <col min="12" max="17" width="8.5703125" style="43" customWidth="1"/>
    <col min="18" max="18" width="8.5703125" style="42" customWidth="1"/>
    <col min="19" max="23" width="8.5703125" style="43" customWidth="1"/>
    <col min="24" max="25" width="5.7109375" style="43" customWidth="1"/>
    <col min="26" max="45" width="8.5703125" style="43" customWidth="1"/>
    <col min="46" max="46" width="11.42578125" style="221"/>
    <col min="47" max="16384" width="11.42578125" style="43"/>
  </cols>
  <sheetData>
    <row r="1" spans="1:49" s="219" customFormat="1" ht="15" customHeight="1" x14ac:dyDescent="0.25"/>
    <row r="2" spans="1:49" s="247" customFormat="1" ht="15.75" x14ac:dyDescent="0.25">
      <c r="B2" s="226" t="str">
        <f>"Nur die " &amp; VLOOKUP(TeamsCount,$AV$5:$AW$20,2,FALSE) &amp; " drucken!"</f>
        <v>Nur die Seite 1 drucken!</v>
      </c>
      <c r="W2" s="227" t="s">
        <v>163</v>
      </c>
      <c r="AS2" s="227" t="s">
        <v>163</v>
      </c>
    </row>
    <row r="3" spans="1:49" s="219" customFormat="1" ht="15" customHeight="1" x14ac:dyDescent="0.25"/>
    <row r="4" spans="1:49" ht="27" customHeight="1" x14ac:dyDescent="0.25">
      <c r="B4" s="129" t="str">
        <f>Title</f>
        <v>10. MMT  am 3. Mai 2014 in Erlangen</v>
      </c>
      <c r="C4" s="129"/>
      <c r="D4" s="129"/>
      <c r="E4" s="129"/>
      <c r="F4" s="129"/>
      <c r="G4" s="129"/>
      <c r="H4" s="129"/>
      <c r="I4" s="129"/>
      <c r="J4" s="129"/>
      <c r="W4" s="218"/>
      <c r="X4" s="129" t="str">
        <f>Title</f>
        <v>10. MMT  am 3. Mai 2014 in Erlangen</v>
      </c>
      <c r="Y4" s="129"/>
      <c r="Z4" s="129"/>
      <c r="AA4" s="129"/>
      <c r="AB4" s="129"/>
      <c r="AC4" s="129"/>
      <c r="AD4" s="129"/>
      <c r="AE4" s="129"/>
      <c r="AF4" s="129"/>
      <c r="AG4" s="42"/>
      <c r="AO4" s="42"/>
      <c r="AT4" s="228"/>
      <c r="AV4" s="209" t="s">
        <v>67</v>
      </c>
      <c r="AW4" s="209" t="s">
        <v>176</v>
      </c>
    </row>
    <row r="5" spans="1:49" ht="27" customHeight="1" x14ac:dyDescent="0.25">
      <c r="A5" s="222"/>
      <c r="B5" s="129"/>
      <c r="C5" s="129"/>
      <c r="D5" s="129"/>
      <c r="E5" s="129"/>
      <c r="F5" s="129"/>
      <c r="G5" s="129"/>
      <c r="H5" s="129"/>
      <c r="I5" s="129"/>
      <c r="J5" s="129"/>
      <c r="AV5" s="43">
        <v>1</v>
      </c>
      <c r="AW5" s="209" t="s">
        <v>177</v>
      </c>
    </row>
    <row r="6" spans="1:49" ht="27" customHeight="1" x14ac:dyDescent="0.25">
      <c r="AV6" s="43">
        <v>2</v>
      </c>
      <c r="AW6" s="209" t="s">
        <v>177</v>
      </c>
    </row>
    <row r="7" spans="1:49" s="44" customFormat="1" ht="27" customHeight="1" x14ac:dyDescent="0.25">
      <c r="A7" s="223"/>
      <c r="D7" s="198"/>
      <c r="I7" s="198"/>
      <c r="J7" s="199"/>
      <c r="K7" s="198"/>
      <c r="L7" s="198"/>
      <c r="M7" s="198"/>
      <c r="N7" s="198"/>
      <c r="O7" s="198"/>
      <c r="P7" s="198"/>
      <c r="Q7" s="199"/>
      <c r="R7" s="200"/>
      <c r="S7" s="199"/>
      <c r="T7" s="199"/>
      <c r="U7" s="199"/>
      <c r="V7" s="199"/>
      <c r="W7" s="199"/>
      <c r="AT7" s="223"/>
      <c r="AV7" s="43">
        <v>3</v>
      </c>
      <c r="AW7" s="209" t="s">
        <v>177</v>
      </c>
    </row>
    <row r="8" spans="1:49" ht="27" customHeight="1" x14ac:dyDescent="0.25">
      <c r="A8" s="224"/>
      <c r="D8" s="202"/>
      <c r="E8" s="208"/>
      <c r="F8" s="208"/>
      <c r="G8" s="202"/>
      <c r="I8" s="208"/>
      <c r="J8" s="208"/>
      <c r="K8" s="208"/>
      <c r="L8" s="201"/>
      <c r="Q8" s="201"/>
      <c r="R8" s="202"/>
      <c r="S8" s="201"/>
      <c r="T8" s="201"/>
      <c r="U8" s="201"/>
      <c r="V8" s="201"/>
      <c r="W8" s="201"/>
      <c r="AV8" s="43">
        <v>4</v>
      </c>
      <c r="AW8" s="209" t="s">
        <v>177</v>
      </c>
    </row>
    <row r="9" spans="1:49" ht="28.5" x14ac:dyDescent="0.2">
      <c r="A9" s="225" t="s">
        <v>162</v>
      </c>
      <c r="B9" s="347" t="s">
        <v>121</v>
      </c>
      <c r="C9" s="347"/>
      <c r="D9" s="210"/>
      <c r="E9" s="201"/>
      <c r="F9" s="201"/>
      <c r="G9" s="208" t="s">
        <v>158</v>
      </c>
      <c r="H9" s="201"/>
      <c r="I9" s="201"/>
      <c r="J9" s="201"/>
      <c r="K9" s="201"/>
      <c r="L9" s="201"/>
      <c r="Q9" s="201"/>
      <c r="R9" s="208" t="s">
        <v>161</v>
      </c>
      <c r="S9" s="201"/>
      <c r="T9" s="201"/>
      <c r="U9" s="201"/>
      <c r="V9" s="201"/>
      <c r="W9" s="201"/>
      <c r="AV9" s="43">
        <v>5</v>
      </c>
      <c r="AW9" s="209" t="s">
        <v>177</v>
      </c>
    </row>
    <row r="10" spans="1:49" ht="27" customHeight="1" x14ac:dyDescent="0.2">
      <c r="B10" s="217"/>
      <c r="C10" s="217"/>
      <c r="D10" s="210"/>
      <c r="E10" s="201"/>
      <c r="F10" s="201"/>
      <c r="G10" s="208"/>
      <c r="H10" s="201"/>
      <c r="I10" s="201"/>
      <c r="J10" s="201"/>
      <c r="K10" s="201"/>
      <c r="L10" s="201"/>
      <c r="Q10" s="201"/>
      <c r="R10" s="202"/>
      <c r="S10" s="201"/>
      <c r="T10" s="201"/>
      <c r="U10" s="201"/>
      <c r="V10" s="201"/>
      <c r="W10" s="201"/>
      <c r="AV10" s="43">
        <v>6</v>
      </c>
      <c r="AW10" s="209" t="s">
        <v>177</v>
      </c>
    </row>
    <row r="11" spans="1:49" ht="27" customHeight="1" x14ac:dyDescent="0.2">
      <c r="D11" s="210"/>
      <c r="E11" s="201"/>
      <c r="F11" s="201"/>
      <c r="G11" s="201"/>
      <c r="H11" s="201"/>
      <c r="I11" s="201"/>
      <c r="J11" s="201"/>
      <c r="K11" s="201"/>
      <c r="L11" s="201"/>
      <c r="Q11" s="201"/>
      <c r="R11" s="201"/>
      <c r="S11" s="201"/>
      <c r="T11" s="201"/>
      <c r="U11" s="201"/>
      <c r="V11" s="201"/>
      <c r="W11" s="201"/>
      <c r="AV11" s="43">
        <v>7</v>
      </c>
      <c r="AW11" s="209" t="s">
        <v>177</v>
      </c>
    </row>
    <row r="12" spans="1:49" ht="27" customHeight="1" x14ac:dyDescent="0.2">
      <c r="D12" s="210"/>
      <c r="E12" s="201"/>
      <c r="F12" s="212" t="s">
        <v>59</v>
      </c>
      <c r="G12" s="201"/>
      <c r="H12" s="201"/>
      <c r="I12" s="201"/>
      <c r="J12" s="201"/>
      <c r="K12" s="201"/>
      <c r="Q12" s="212" t="s">
        <v>59</v>
      </c>
      <c r="R12" s="207" t="s">
        <v>64</v>
      </c>
      <c r="T12" s="207"/>
      <c r="U12" s="207"/>
      <c r="V12" s="207"/>
      <c r="W12" s="205"/>
      <c r="AV12" s="43">
        <v>8</v>
      </c>
      <c r="AW12" s="209" t="s">
        <v>178</v>
      </c>
    </row>
    <row r="13" spans="1:49" ht="27" customHeight="1" x14ac:dyDescent="0.2">
      <c r="B13" s="211" t="s">
        <v>122</v>
      </c>
      <c r="D13" s="210"/>
      <c r="E13" s="201"/>
      <c r="F13" s="216" t="s">
        <v>109</v>
      </c>
      <c r="G13" s="341"/>
      <c r="H13" s="342"/>
      <c r="I13" s="342"/>
      <c r="J13" s="342"/>
      <c r="K13" s="343"/>
      <c r="L13" s="203"/>
      <c r="Q13" s="216" t="s">
        <v>107</v>
      </c>
      <c r="R13" s="341"/>
      <c r="S13" s="342"/>
      <c r="T13" s="342"/>
      <c r="U13" s="342"/>
      <c r="V13" s="343"/>
      <c r="W13" s="203"/>
      <c r="AV13" s="43">
        <v>9</v>
      </c>
      <c r="AW13" s="209" t="s">
        <v>178</v>
      </c>
    </row>
    <row r="14" spans="1:49" ht="27" customHeight="1" x14ac:dyDescent="0.2">
      <c r="B14" s="211" t="s">
        <v>128</v>
      </c>
      <c r="D14" s="210"/>
      <c r="E14" s="201"/>
      <c r="F14" s="215" t="s">
        <v>112</v>
      </c>
      <c r="G14" s="344"/>
      <c r="H14" s="345"/>
      <c r="I14" s="345"/>
      <c r="J14" s="345"/>
      <c r="K14" s="346"/>
      <c r="L14" s="204"/>
      <c r="Q14" s="214" t="s">
        <v>108</v>
      </c>
      <c r="R14" s="344"/>
      <c r="S14" s="345"/>
      <c r="T14" s="345"/>
      <c r="U14" s="345"/>
      <c r="V14" s="346"/>
      <c r="W14" s="204"/>
      <c r="AV14" s="43">
        <v>10</v>
      </c>
      <c r="AW14" s="209" t="s">
        <v>178</v>
      </c>
    </row>
    <row r="15" spans="1:49" ht="27" customHeight="1" x14ac:dyDescent="0.2">
      <c r="D15" s="210"/>
      <c r="E15" s="201"/>
      <c r="F15" s="201"/>
      <c r="G15" s="201"/>
      <c r="H15" s="201"/>
      <c r="I15" s="201"/>
      <c r="J15" s="201"/>
      <c r="K15" s="201"/>
      <c r="L15" s="201"/>
      <c r="R15" s="43"/>
      <c r="AV15" s="43">
        <v>11</v>
      </c>
      <c r="AW15" s="209" t="s">
        <v>178</v>
      </c>
    </row>
    <row r="16" spans="1:49" ht="27" customHeight="1" x14ac:dyDescent="0.2">
      <c r="D16" s="210"/>
      <c r="E16" s="201"/>
      <c r="F16" s="202"/>
      <c r="G16" s="201"/>
      <c r="H16" s="201"/>
      <c r="I16" s="201"/>
      <c r="J16" s="201"/>
      <c r="K16" s="201"/>
      <c r="L16" s="201"/>
      <c r="Q16" s="202"/>
      <c r="R16" s="201"/>
      <c r="S16" s="201"/>
      <c r="T16" s="201"/>
      <c r="U16" s="201"/>
      <c r="V16" s="201"/>
      <c r="W16" s="201"/>
      <c r="AV16" s="43">
        <v>12</v>
      </c>
      <c r="AW16" s="209" t="s">
        <v>178</v>
      </c>
    </row>
    <row r="17" spans="1:49" ht="27" customHeight="1" x14ac:dyDescent="0.2">
      <c r="D17" s="210"/>
      <c r="E17" s="201"/>
      <c r="F17" s="212" t="s">
        <v>60</v>
      </c>
      <c r="G17" s="201"/>
      <c r="H17" s="201"/>
      <c r="I17" s="201"/>
      <c r="J17" s="201"/>
      <c r="K17" s="201"/>
      <c r="L17" s="201"/>
      <c r="Q17" s="212" t="s">
        <v>60</v>
      </c>
      <c r="R17" s="208" t="s">
        <v>63</v>
      </c>
      <c r="S17" s="208"/>
      <c r="T17" s="208"/>
      <c r="U17" s="208"/>
      <c r="V17" s="208"/>
      <c r="W17" s="198"/>
      <c r="AV17" s="43">
        <v>13</v>
      </c>
      <c r="AW17" s="209" t="s">
        <v>178</v>
      </c>
    </row>
    <row r="18" spans="1:49" ht="27" customHeight="1" x14ac:dyDescent="0.2">
      <c r="B18" s="211" t="s">
        <v>124</v>
      </c>
      <c r="D18" s="210"/>
      <c r="E18" s="201"/>
      <c r="F18" s="216" t="s">
        <v>110</v>
      </c>
      <c r="G18" s="341"/>
      <c r="H18" s="342"/>
      <c r="I18" s="342"/>
      <c r="J18" s="342"/>
      <c r="K18" s="343"/>
      <c r="L18" s="203"/>
      <c r="Q18" s="216" t="s">
        <v>105</v>
      </c>
      <c r="R18" s="341"/>
      <c r="S18" s="342"/>
      <c r="T18" s="342"/>
      <c r="U18" s="342"/>
      <c r="V18" s="343"/>
      <c r="W18" s="203"/>
      <c r="AV18" s="43">
        <v>14</v>
      </c>
      <c r="AW18" s="209" t="s">
        <v>178</v>
      </c>
    </row>
    <row r="19" spans="1:49" ht="27" customHeight="1" x14ac:dyDescent="0.2">
      <c r="B19" s="211" t="s">
        <v>126</v>
      </c>
      <c r="D19" s="210"/>
      <c r="E19" s="201"/>
      <c r="F19" s="215" t="s">
        <v>111</v>
      </c>
      <c r="G19" s="344"/>
      <c r="H19" s="345"/>
      <c r="I19" s="345"/>
      <c r="J19" s="345"/>
      <c r="K19" s="346"/>
      <c r="L19" s="204"/>
      <c r="Q19" s="214" t="s">
        <v>106</v>
      </c>
      <c r="R19" s="344"/>
      <c r="S19" s="345"/>
      <c r="T19" s="345"/>
      <c r="U19" s="345"/>
      <c r="V19" s="346"/>
      <c r="W19" s="204"/>
      <c r="AV19" s="43">
        <v>15</v>
      </c>
      <c r="AW19" s="209" t="s">
        <v>178</v>
      </c>
    </row>
    <row r="20" spans="1:49" ht="27" customHeight="1" x14ac:dyDescent="0.2">
      <c r="D20" s="210"/>
      <c r="E20" s="201"/>
      <c r="F20" s="201"/>
      <c r="G20" s="201"/>
      <c r="H20" s="201"/>
      <c r="I20" s="201"/>
      <c r="J20" s="201"/>
      <c r="K20" s="201"/>
      <c r="L20" s="201"/>
      <c r="M20" s="201"/>
      <c r="N20" s="201"/>
      <c r="O20" s="201"/>
      <c r="P20" s="201"/>
      <c r="Q20" s="201"/>
      <c r="R20" s="201"/>
      <c r="S20" s="201"/>
      <c r="T20" s="201"/>
      <c r="U20" s="201"/>
      <c r="V20" s="201"/>
      <c r="W20" s="201"/>
      <c r="AV20" s="43">
        <v>16</v>
      </c>
      <c r="AW20" s="209" t="s">
        <v>179</v>
      </c>
    </row>
    <row r="21" spans="1:49" ht="27" customHeight="1" x14ac:dyDescent="0.2">
      <c r="D21" s="210"/>
      <c r="E21" s="201"/>
      <c r="F21" s="201"/>
      <c r="G21" s="201"/>
      <c r="H21" s="201"/>
      <c r="I21" s="201"/>
      <c r="J21" s="201"/>
      <c r="K21" s="201"/>
      <c r="L21" s="201"/>
      <c r="M21" s="201"/>
      <c r="N21" s="201"/>
      <c r="O21" s="201"/>
      <c r="P21" s="201"/>
      <c r="Q21" s="201"/>
      <c r="R21" s="43"/>
    </row>
    <row r="22" spans="1:49" ht="27" customHeight="1" x14ac:dyDescent="0.2">
      <c r="A22" s="224"/>
      <c r="B22" s="201"/>
      <c r="C22" s="201"/>
      <c r="D22" s="210"/>
      <c r="E22" s="201"/>
      <c r="F22" s="201"/>
      <c r="G22" s="201"/>
      <c r="H22" s="201"/>
      <c r="I22" s="201"/>
      <c r="J22" s="201"/>
      <c r="K22" s="202"/>
      <c r="L22" s="201"/>
      <c r="M22" s="201"/>
      <c r="N22" s="117"/>
      <c r="O22" s="118" t="s">
        <v>68</v>
      </c>
      <c r="P22" s="201"/>
      <c r="Q22" s="201"/>
      <c r="R22" s="43"/>
    </row>
    <row r="23" spans="1:49" ht="27" customHeight="1" x14ac:dyDescent="0.25">
      <c r="N23" s="117"/>
      <c r="O23" s="118" t="s">
        <v>69</v>
      </c>
    </row>
    <row r="24" spans="1:49" s="44" customFormat="1" ht="27" customHeight="1" x14ac:dyDescent="0.25">
      <c r="A24" s="223"/>
      <c r="D24" s="198"/>
      <c r="I24" s="198"/>
      <c r="J24" s="199"/>
      <c r="K24" s="198"/>
      <c r="L24" s="198"/>
      <c r="M24" s="198"/>
      <c r="N24" s="198"/>
      <c r="O24" s="198"/>
      <c r="P24" s="198"/>
      <c r="Q24" s="199"/>
      <c r="R24" s="200"/>
      <c r="S24" s="199"/>
      <c r="T24" s="199"/>
      <c r="U24" s="199"/>
      <c r="V24" s="199"/>
      <c r="W24" s="199"/>
      <c r="AT24" s="223"/>
    </row>
    <row r="25" spans="1:49" ht="28.5" x14ac:dyDescent="0.25">
      <c r="A25" s="225" t="s">
        <v>162</v>
      </c>
      <c r="B25" s="347" t="s">
        <v>121</v>
      </c>
      <c r="C25" s="347"/>
      <c r="D25" s="202"/>
      <c r="E25" s="208" t="s">
        <v>159</v>
      </c>
      <c r="F25" s="208"/>
      <c r="G25" s="208"/>
      <c r="H25" s="208"/>
      <c r="I25" s="201"/>
      <c r="J25" s="201"/>
      <c r="K25" s="202"/>
      <c r="L25" s="208" t="s">
        <v>158</v>
      </c>
      <c r="M25" s="208"/>
      <c r="N25" s="208"/>
      <c r="O25" s="208"/>
      <c r="P25" s="201"/>
      <c r="Q25" s="201"/>
      <c r="R25" s="202"/>
      <c r="S25" s="208" t="s">
        <v>161</v>
      </c>
      <c r="T25" s="201"/>
      <c r="U25" s="201"/>
      <c r="V25" s="201"/>
      <c r="W25" s="201"/>
    </row>
    <row r="26" spans="1:49" ht="27" customHeight="1" x14ac:dyDescent="0.2">
      <c r="D26" s="210" t="s">
        <v>59</v>
      </c>
      <c r="E26" s="201"/>
      <c r="F26" s="201"/>
      <c r="G26" s="201"/>
      <c r="H26" s="201"/>
      <c r="I26" s="201"/>
      <c r="J26" s="201"/>
      <c r="K26" s="202"/>
      <c r="L26" s="201"/>
      <c r="M26" s="201"/>
      <c r="N26" s="201"/>
      <c r="O26" s="201"/>
      <c r="P26" s="201"/>
      <c r="Q26" s="201"/>
      <c r="R26" s="202"/>
      <c r="S26" s="201"/>
      <c r="T26" s="201"/>
      <c r="U26" s="201"/>
      <c r="V26" s="201"/>
      <c r="W26" s="201"/>
    </row>
    <row r="27" spans="1:49" ht="27" customHeight="1" x14ac:dyDescent="0.25">
      <c r="B27" s="211" t="s">
        <v>122</v>
      </c>
      <c r="D27" s="216" t="s">
        <v>113</v>
      </c>
      <c r="E27" s="341"/>
      <c r="F27" s="342"/>
      <c r="G27" s="342"/>
      <c r="H27" s="343"/>
      <c r="I27" s="203"/>
      <c r="J27" s="201"/>
      <c r="K27" s="201"/>
      <c r="L27" s="201"/>
      <c r="M27" s="201"/>
      <c r="N27" s="201"/>
      <c r="O27" s="201"/>
      <c r="P27" s="201"/>
      <c r="Q27" s="201"/>
      <c r="R27" s="201"/>
      <c r="S27" s="201"/>
      <c r="T27" s="201"/>
      <c r="U27" s="201"/>
      <c r="V27" s="201"/>
      <c r="W27" s="201"/>
    </row>
    <row r="28" spans="1:49" ht="27" customHeight="1" x14ac:dyDescent="0.2">
      <c r="B28" s="211" t="s">
        <v>123</v>
      </c>
      <c r="D28" s="215" t="s">
        <v>115</v>
      </c>
      <c r="E28" s="344"/>
      <c r="F28" s="345"/>
      <c r="G28" s="345"/>
      <c r="H28" s="346"/>
      <c r="I28" s="204"/>
      <c r="J28" s="201"/>
      <c r="K28" s="212" t="s">
        <v>59</v>
      </c>
      <c r="L28" s="201"/>
      <c r="M28" s="201"/>
      <c r="N28" s="201"/>
      <c r="O28" s="201"/>
      <c r="P28" s="201"/>
      <c r="R28" s="212" t="s">
        <v>59</v>
      </c>
      <c r="S28" s="207" t="s">
        <v>64</v>
      </c>
      <c r="T28" s="207"/>
      <c r="U28" s="207"/>
      <c r="V28" s="207"/>
      <c r="W28" s="205"/>
    </row>
    <row r="29" spans="1:49" ht="27" customHeight="1" x14ac:dyDescent="0.2">
      <c r="D29" s="210" t="s">
        <v>62</v>
      </c>
      <c r="E29" s="201"/>
      <c r="F29" s="201"/>
      <c r="G29" s="201"/>
      <c r="H29" s="201"/>
      <c r="I29" s="201"/>
      <c r="J29" s="201"/>
      <c r="K29" s="213" t="s">
        <v>109</v>
      </c>
      <c r="L29" s="341"/>
      <c r="M29" s="342"/>
      <c r="N29" s="342"/>
      <c r="O29" s="343"/>
      <c r="P29" s="203"/>
      <c r="R29" s="213" t="s">
        <v>107</v>
      </c>
      <c r="S29" s="341"/>
      <c r="T29" s="342"/>
      <c r="U29" s="342"/>
      <c r="V29" s="343"/>
      <c r="W29" s="203"/>
    </row>
    <row r="30" spans="1:49" ht="27" customHeight="1" x14ac:dyDescent="0.25">
      <c r="B30" s="211" t="s">
        <v>128</v>
      </c>
      <c r="D30" s="216" t="s">
        <v>119</v>
      </c>
      <c r="E30" s="341"/>
      <c r="F30" s="342"/>
      <c r="G30" s="342"/>
      <c r="H30" s="343"/>
      <c r="I30" s="203"/>
      <c r="J30" s="201"/>
      <c r="K30" s="215" t="s">
        <v>112</v>
      </c>
      <c r="L30" s="344"/>
      <c r="M30" s="345"/>
      <c r="N30" s="345"/>
      <c r="O30" s="346"/>
      <c r="P30" s="204"/>
      <c r="R30" s="214" t="s">
        <v>108</v>
      </c>
      <c r="S30" s="344"/>
      <c r="T30" s="345"/>
      <c r="U30" s="345"/>
      <c r="V30" s="346"/>
      <c r="W30" s="204"/>
    </row>
    <row r="31" spans="1:49" ht="27" customHeight="1" x14ac:dyDescent="0.25">
      <c r="B31" s="211" t="s">
        <v>129</v>
      </c>
      <c r="D31" s="215" t="s">
        <v>120</v>
      </c>
      <c r="E31" s="344"/>
      <c r="F31" s="345"/>
      <c r="G31" s="345"/>
      <c r="H31" s="346"/>
      <c r="I31" s="204"/>
      <c r="J31" s="201"/>
      <c r="K31" s="201"/>
      <c r="L31" s="201"/>
      <c r="M31" s="201"/>
      <c r="N31" s="201"/>
      <c r="O31" s="201"/>
      <c r="P31" s="201"/>
      <c r="Q31" s="201"/>
      <c r="R31" s="43"/>
    </row>
    <row r="32" spans="1:49" ht="27" customHeight="1" x14ac:dyDescent="0.2">
      <c r="D32" s="210" t="s">
        <v>60</v>
      </c>
      <c r="E32" s="201"/>
      <c r="F32" s="201"/>
      <c r="G32" s="201"/>
      <c r="H32" s="201"/>
      <c r="I32" s="201"/>
      <c r="J32" s="201"/>
      <c r="K32" s="202"/>
      <c r="L32" s="201"/>
      <c r="M32" s="201"/>
      <c r="N32" s="201"/>
      <c r="O32" s="201"/>
      <c r="P32" s="201"/>
      <c r="Q32" s="201"/>
      <c r="R32" s="202"/>
      <c r="S32" s="201"/>
      <c r="T32" s="201"/>
      <c r="U32" s="201"/>
      <c r="V32" s="201"/>
      <c r="W32" s="201"/>
    </row>
    <row r="33" spans="1:30" ht="27" customHeight="1" x14ac:dyDescent="0.2">
      <c r="B33" s="211" t="s">
        <v>124</v>
      </c>
      <c r="D33" s="315" t="s">
        <v>114</v>
      </c>
      <c r="E33" s="341"/>
      <c r="F33" s="342"/>
      <c r="G33" s="342"/>
      <c r="H33" s="343"/>
      <c r="I33" s="203"/>
      <c r="J33" s="201"/>
      <c r="K33" s="212" t="s">
        <v>60</v>
      </c>
      <c r="L33" s="201"/>
      <c r="M33" s="201"/>
      <c r="N33" s="201"/>
      <c r="O33" s="201"/>
      <c r="P33" s="201"/>
      <c r="Q33" s="201"/>
      <c r="R33" s="212" t="s">
        <v>60</v>
      </c>
      <c r="S33" s="208" t="s">
        <v>63</v>
      </c>
      <c r="T33" s="208"/>
      <c r="U33" s="208"/>
      <c r="V33" s="208"/>
      <c r="W33" s="198"/>
    </row>
    <row r="34" spans="1:30" ht="27" customHeight="1" x14ac:dyDescent="0.25">
      <c r="B34" s="211" t="s">
        <v>125</v>
      </c>
      <c r="D34" s="215" t="s">
        <v>116</v>
      </c>
      <c r="E34" s="344"/>
      <c r="F34" s="345"/>
      <c r="G34" s="345"/>
      <c r="H34" s="346"/>
      <c r="I34" s="204"/>
      <c r="J34" s="201"/>
      <c r="K34" s="216" t="s">
        <v>110</v>
      </c>
      <c r="L34" s="341"/>
      <c r="M34" s="342"/>
      <c r="N34" s="342"/>
      <c r="O34" s="343"/>
      <c r="P34" s="203"/>
      <c r="Q34" s="201"/>
      <c r="R34" s="213" t="s">
        <v>105</v>
      </c>
      <c r="S34" s="341"/>
      <c r="T34" s="342"/>
      <c r="U34" s="342"/>
      <c r="V34" s="343"/>
      <c r="W34" s="203"/>
    </row>
    <row r="35" spans="1:30" ht="27" customHeight="1" x14ac:dyDescent="0.2">
      <c r="D35" s="210" t="s">
        <v>61</v>
      </c>
      <c r="E35" s="201"/>
      <c r="F35" s="201"/>
      <c r="G35" s="201"/>
      <c r="H35" s="201"/>
      <c r="I35" s="201"/>
      <c r="J35" s="201"/>
      <c r="K35" s="215" t="s">
        <v>111</v>
      </c>
      <c r="L35" s="344"/>
      <c r="M35" s="345"/>
      <c r="N35" s="345"/>
      <c r="O35" s="346"/>
      <c r="P35" s="204"/>
      <c r="Q35" s="201"/>
      <c r="R35" s="214" t="s">
        <v>106</v>
      </c>
      <c r="S35" s="344"/>
      <c r="T35" s="345"/>
      <c r="U35" s="345"/>
      <c r="V35" s="346"/>
      <c r="W35" s="204"/>
    </row>
    <row r="36" spans="1:30" ht="27" customHeight="1" x14ac:dyDescent="0.25">
      <c r="B36" s="211" t="s">
        <v>126</v>
      </c>
      <c r="D36" s="216" t="s">
        <v>117</v>
      </c>
      <c r="E36" s="341"/>
      <c r="F36" s="342"/>
      <c r="G36" s="342"/>
      <c r="H36" s="343"/>
      <c r="I36" s="203"/>
      <c r="J36" s="201"/>
      <c r="K36" s="201"/>
      <c r="L36" s="201"/>
      <c r="M36" s="201"/>
      <c r="N36" s="201"/>
      <c r="O36" s="201"/>
      <c r="P36" s="201"/>
      <c r="Q36" s="201"/>
      <c r="R36" s="201"/>
      <c r="S36" s="201"/>
      <c r="T36" s="201"/>
      <c r="U36" s="201"/>
      <c r="V36" s="201"/>
      <c r="W36" s="201"/>
    </row>
    <row r="37" spans="1:30" ht="27" customHeight="1" x14ac:dyDescent="0.25">
      <c r="B37" s="211" t="s">
        <v>127</v>
      </c>
      <c r="D37" s="215" t="s">
        <v>118</v>
      </c>
      <c r="E37" s="344"/>
      <c r="F37" s="345"/>
      <c r="G37" s="345"/>
      <c r="H37" s="346"/>
      <c r="I37" s="204"/>
      <c r="J37" s="201"/>
      <c r="K37" s="201"/>
      <c r="L37" s="201"/>
      <c r="M37" s="201"/>
      <c r="N37" s="201"/>
      <c r="O37" s="201"/>
      <c r="P37" s="201"/>
      <c r="Q37" s="201"/>
      <c r="R37" s="43"/>
    </row>
    <row r="38" spans="1:30" ht="27" customHeight="1" x14ac:dyDescent="0.25">
      <c r="A38" s="224"/>
      <c r="B38" s="201"/>
      <c r="C38" s="201"/>
      <c r="D38" s="202"/>
      <c r="E38" s="201"/>
      <c r="F38" s="201"/>
      <c r="G38" s="201"/>
      <c r="H38" s="201"/>
      <c r="I38" s="201"/>
      <c r="J38" s="201"/>
      <c r="K38" s="202"/>
      <c r="L38" s="201"/>
      <c r="M38" s="201"/>
      <c r="N38" s="201"/>
      <c r="O38" s="201"/>
      <c r="P38" s="201"/>
      <c r="Q38" s="201"/>
      <c r="R38" s="43"/>
    </row>
    <row r="39" spans="1:30" ht="27.75" customHeight="1" x14ac:dyDescent="0.25">
      <c r="A39" s="224"/>
      <c r="D39" s="43"/>
      <c r="J39" s="206"/>
      <c r="K39" s="202"/>
      <c r="L39" s="201"/>
      <c r="M39" s="201"/>
      <c r="N39" s="117"/>
      <c r="O39" s="118" t="s">
        <v>68</v>
      </c>
      <c r="P39" s="201"/>
      <c r="Q39" s="201"/>
      <c r="R39" s="43"/>
    </row>
    <row r="40" spans="1:30" ht="27.75" customHeight="1" x14ac:dyDescent="0.25">
      <c r="A40" s="224"/>
      <c r="D40" s="43"/>
      <c r="J40" s="206"/>
      <c r="K40" s="202"/>
      <c r="L40" s="201"/>
      <c r="M40" s="201"/>
      <c r="N40" s="117"/>
      <c r="O40" s="118" t="s">
        <v>69</v>
      </c>
      <c r="P40" s="201"/>
      <c r="Q40" s="201"/>
      <c r="R40" s="202"/>
      <c r="S40" s="201"/>
      <c r="T40" s="201"/>
      <c r="U40" s="201"/>
      <c r="V40" s="201"/>
      <c r="W40" s="201"/>
    </row>
    <row r="41" spans="1:30" ht="27.75" customHeight="1" x14ac:dyDescent="0.25">
      <c r="A41" s="224"/>
      <c r="D41" s="43"/>
      <c r="J41" s="201"/>
      <c r="K41" s="202"/>
      <c r="L41" s="201"/>
      <c r="M41" s="201"/>
      <c r="N41" s="201"/>
      <c r="O41" s="201"/>
      <c r="P41" s="201"/>
      <c r="Q41" s="201"/>
      <c r="R41" s="202"/>
      <c r="S41" s="201"/>
      <c r="T41" s="201"/>
      <c r="U41" s="201"/>
      <c r="V41" s="201"/>
      <c r="W41" s="201"/>
    </row>
    <row r="43" spans="1:30" ht="28.5" x14ac:dyDescent="0.25">
      <c r="A43" s="225" t="s">
        <v>162</v>
      </c>
      <c r="B43" s="347" t="s">
        <v>121</v>
      </c>
      <c r="C43" s="347"/>
      <c r="D43" s="202"/>
      <c r="E43" s="208" t="s">
        <v>160</v>
      </c>
      <c r="F43" s="208"/>
      <c r="G43" s="208"/>
      <c r="H43" s="208"/>
      <c r="I43" s="201"/>
      <c r="K43" s="202"/>
      <c r="L43" s="208" t="s">
        <v>159</v>
      </c>
      <c r="M43" s="208"/>
      <c r="N43" s="208"/>
      <c r="O43" s="208"/>
      <c r="P43" s="201"/>
      <c r="Q43" s="201"/>
      <c r="R43" s="202"/>
      <c r="S43" s="208" t="s">
        <v>158</v>
      </c>
      <c r="T43" s="201"/>
      <c r="U43" s="201"/>
      <c r="V43" s="201"/>
      <c r="W43" s="201"/>
      <c r="X43" s="201"/>
      <c r="Y43" s="202"/>
      <c r="AA43" s="208" t="s">
        <v>161</v>
      </c>
      <c r="AB43" s="201"/>
      <c r="AC43" s="201"/>
      <c r="AD43" s="201"/>
    </row>
    <row r="44" spans="1:30" ht="25.5" customHeight="1" x14ac:dyDescent="0.2">
      <c r="D44" s="210" t="s">
        <v>59</v>
      </c>
      <c r="E44" s="201"/>
      <c r="F44" s="201"/>
      <c r="G44" s="201"/>
      <c r="H44" s="201"/>
      <c r="I44" s="201"/>
      <c r="K44" s="43"/>
      <c r="R44" s="43"/>
    </row>
    <row r="45" spans="1:30" ht="25.5" customHeight="1" x14ac:dyDescent="0.25">
      <c r="B45" s="211" t="s">
        <v>122</v>
      </c>
      <c r="D45" s="216" t="s">
        <v>133</v>
      </c>
      <c r="E45" s="341"/>
      <c r="F45" s="342"/>
      <c r="G45" s="342"/>
      <c r="H45" s="343"/>
      <c r="I45" s="203"/>
      <c r="K45" s="43"/>
      <c r="R45" s="43"/>
    </row>
    <row r="46" spans="1:30" ht="25.5" customHeight="1" x14ac:dyDescent="0.25">
      <c r="B46" s="211" t="s">
        <v>130</v>
      </c>
      <c r="D46" s="215" t="s">
        <v>132</v>
      </c>
      <c r="E46" s="344"/>
      <c r="F46" s="345"/>
      <c r="G46" s="345"/>
      <c r="H46" s="346"/>
      <c r="I46" s="204"/>
      <c r="K46" s="43"/>
      <c r="R46" s="43"/>
    </row>
    <row r="47" spans="1:30" ht="25.5" customHeight="1" x14ac:dyDescent="0.2">
      <c r="D47" s="210" t="s">
        <v>149</v>
      </c>
      <c r="E47" s="201"/>
      <c r="F47" s="201"/>
      <c r="G47" s="201"/>
      <c r="H47" s="201"/>
      <c r="I47" s="201"/>
      <c r="K47" s="210" t="s">
        <v>59</v>
      </c>
      <c r="L47" s="201"/>
      <c r="M47" s="201"/>
      <c r="N47" s="201"/>
      <c r="O47" s="201"/>
      <c r="P47" s="201"/>
      <c r="Q47" s="201"/>
      <c r="R47" s="202"/>
      <c r="S47" s="201"/>
      <c r="T47" s="201"/>
      <c r="U47" s="201"/>
      <c r="V47" s="201"/>
      <c r="W47" s="201"/>
      <c r="X47" s="201"/>
      <c r="Y47" s="202"/>
      <c r="Z47" s="201"/>
      <c r="AA47" s="201"/>
      <c r="AB47" s="201"/>
      <c r="AC47" s="201"/>
      <c r="AD47" s="201"/>
    </row>
    <row r="48" spans="1:30" ht="25.5" customHeight="1" x14ac:dyDescent="0.25">
      <c r="B48" s="211" t="s">
        <v>123</v>
      </c>
      <c r="D48" s="216" t="s">
        <v>156</v>
      </c>
      <c r="E48" s="341"/>
      <c r="F48" s="342"/>
      <c r="G48" s="342"/>
      <c r="H48" s="343"/>
      <c r="I48" s="203"/>
      <c r="K48" s="216" t="s">
        <v>113</v>
      </c>
      <c r="L48" s="341"/>
      <c r="M48" s="342"/>
      <c r="N48" s="342"/>
      <c r="O48" s="343"/>
      <c r="P48" s="203"/>
      <c r="Q48" s="201"/>
      <c r="R48" s="201"/>
      <c r="S48" s="201"/>
      <c r="T48" s="201"/>
      <c r="U48" s="201"/>
      <c r="V48" s="201"/>
      <c r="W48" s="201"/>
      <c r="X48" s="201"/>
      <c r="Y48" s="201"/>
      <c r="Z48" s="201"/>
      <c r="AA48" s="201"/>
      <c r="AB48" s="201"/>
      <c r="AC48" s="201"/>
      <c r="AD48" s="201"/>
    </row>
    <row r="49" spans="1:31" ht="25.5" customHeight="1" x14ac:dyDescent="0.25">
      <c r="B49" s="211" t="s">
        <v>131</v>
      </c>
      <c r="D49" s="215" t="s">
        <v>157</v>
      </c>
      <c r="E49" s="344"/>
      <c r="F49" s="345"/>
      <c r="G49" s="345"/>
      <c r="H49" s="346"/>
      <c r="I49" s="204"/>
      <c r="K49" s="215" t="s">
        <v>115</v>
      </c>
      <c r="L49" s="344"/>
      <c r="M49" s="345"/>
      <c r="N49" s="345"/>
      <c r="O49" s="346"/>
      <c r="P49" s="204"/>
      <c r="R49" s="43"/>
    </row>
    <row r="50" spans="1:31" ht="25.5" customHeight="1" x14ac:dyDescent="0.2">
      <c r="D50" s="210" t="s">
        <v>62</v>
      </c>
      <c r="E50" s="201"/>
      <c r="F50" s="201"/>
      <c r="G50" s="201"/>
      <c r="H50" s="201"/>
      <c r="I50" s="201"/>
      <c r="K50" s="43"/>
    </row>
    <row r="51" spans="1:31" ht="25.5" customHeight="1" x14ac:dyDescent="0.2">
      <c r="B51" s="211" t="s">
        <v>128</v>
      </c>
      <c r="D51" s="216" t="s">
        <v>141</v>
      </c>
      <c r="E51" s="341"/>
      <c r="F51" s="342"/>
      <c r="G51" s="342"/>
      <c r="H51" s="343"/>
      <c r="I51" s="203"/>
      <c r="K51" s="43"/>
      <c r="Q51" s="201"/>
      <c r="R51" s="212" t="s">
        <v>59</v>
      </c>
      <c r="S51" s="201"/>
      <c r="T51" s="201"/>
      <c r="U51" s="201"/>
      <c r="V51" s="201"/>
      <c r="W51" s="201"/>
    </row>
    <row r="52" spans="1:31" ht="25.5" customHeight="1" x14ac:dyDescent="0.2">
      <c r="B52" s="211" t="s">
        <v>138</v>
      </c>
      <c r="D52" s="215" t="s">
        <v>142</v>
      </c>
      <c r="E52" s="344"/>
      <c r="F52" s="345"/>
      <c r="G52" s="345"/>
      <c r="H52" s="346"/>
      <c r="I52" s="204"/>
      <c r="K52" s="210" t="s">
        <v>62</v>
      </c>
      <c r="L52" s="201"/>
      <c r="M52" s="201"/>
      <c r="N52" s="201"/>
      <c r="O52" s="201"/>
      <c r="P52" s="201"/>
      <c r="Q52" s="201"/>
      <c r="R52" s="213" t="s">
        <v>109</v>
      </c>
      <c r="S52" s="341"/>
      <c r="T52" s="342"/>
      <c r="U52" s="342"/>
      <c r="V52" s="343"/>
      <c r="W52" s="203"/>
    </row>
    <row r="53" spans="1:31" ht="25.5" customHeight="1" x14ac:dyDescent="0.2">
      <c r="D53" s="210" t="s">
        <v>146</v>
      </c>
      <c r="E53" s="201"/>
      <c r="F53" s="201"/>
      <c r="G53" s="201"/>
      <c r="H53" s="201"/>
      <c r="I53" s="201"/>
      <c r="K53" s="216" t="s">
        <v>119</v>
      </c>
      <c r="L53" s="341"/>
      <c r="M53" s="342"/>
      <c r="N53" s="342"/>
      <c r="O53" s="343"/>
      <c r="P53" s="203"/>
      <c r="Q53" s="201"/>
      <c r="R53" s="215" t="s">
        <v>112</v>
      </c>
      <c r="S53" s="344"/>
      <c r="T53" s="345"/>
      <c r="U53" s="345"/>
      <c r="V53" s="346"/>
      <c r="W53" s="204"/>
      <c r="Z53" s="212" t="s">
        <v>59</v>
      </c>
      <c r="AA53" s="207" t="s">
        <v>64</v>
      </c>
      <c r="AB53" s="207"/>
      <c r="AC53" s="207"/>
      <c r="AD53" s="207"/>
      <c r="AE53" s="205"/>
    </row>
    <row r="54" spans="1:31" ht="25.5" customHeight="1" x14ac:dyDescent="0.25">
      <c r="B54" s="211" t="s">
        <v>129</v>
      </c>
      <c r="D54" s="216" t="s">
        <v>150</v>
      </c>
      <c r="E54" s="341"/>
      <c r="F54" s="342"/>
      <c r="G54" s="342"/>
      <c r="H54" s="343"/>
      <c r="I54" s="203"/>
      <c r="K54" s="215" t="s">
        <v>120</v>
      </c>
      <c r="L54" s="344"/>
      <c r="M54" s="345"/>
      <c r="N54" s="345"/>
      <c r="O54" s="346"/>
      <c r="P54" s="204"/>
      <c r="R54" s="43"/>
      <c r="Z54" s="213" t="s">
        <v>107</v>
      </c>
      <c r="AA54" s="341"/>
      <c r="AB54" s="342"/>
      <c r="AC54" s="342"/>
      <c r="AD54" s="343"/>
      <c r="AE54" s="203"/>
    </row>
    <row r="55" spans="1:31" ht="25.5" customHeight="1" x14ac:dyDescent="0.25">
      <c r="B55" s="211" t="s">
        <v>143</v>
      </c>
      <c r="D55" s="215" t="s">
        <v>151</v>
      </c>
      <c r="E55" s="344"/>
      <c r="F55" s="345"/>
      <c r="G55" s="345"/>
      <c r="H55" s="346"/>
      <c r="I55" s="204"/>
      <c r="K55" s="43"/>
      <c r="R55" s="43"/>
      <c r="Z55" s="214" t="s">
        <v>108</v>
      </c>
      <c r="AA55" s="344"/>
      <c r="AB55" s="345"/>
      <c r="AC55" s="345"/>
      <c r="AD55" s="346"/>
      <c r="AE55" s="204"/>
    </row>
    <row r="56" spans="1:31" ht="25.5" customHeight="1" x14ac:dyDescent="0.2">
      <c r="A56" s="224"/>
      <c r="D56" s="210" t="s">
        <v>60</v>
      </c>
      <c r="E56" s="201"/>
      <c r="F56" s="201"/>
      <c r="G56" s="201"/>
      <c r="H56" s="201"/>
      <c r="I56" s="201"/>
      <c r="K56" s="43"/>
      <c r="R56" s="43"/>
      <c r="X56" s="201"/>
      <c r="Z56" s="202"/>
      <c r="AA56" s="201"/>
      <c r="AB56" s="201"/>
      <c r="AC56" s="201"/>
      <c r="AD56" s="201"/>
      <c r="AE56" s="201"/>
    </row>
    <row r="57" spans="1:31" ht="25.5" customHeight="1" x14ac:dyDescent="0.2">
      <c r="B57" s="211" t="s">
        <v>124</v>
      </c>
      <c r="D57" s="216" t="s">
        <v>135</v>
      </c>
      <c r="E57" s="341"/>
      <c r="F57" s="342"/>
      <c r="G57" s="342"/>
      <c r="H57" s="343"/>
      <c r="I57" s="203"/>
      <c r="K57" s="210" t="s">
        <v>60</v>
      </c>
      <c r="L57" s="201"/>
      <c r="M57" s="201"/>
      <c r="N57" s="201"/>
      <c r="O57" s="201"/>
      <c r="P57" s="201"/>
      <c r="Q57" s="201"/>
      <c r="R57" s="201"/>
      <c r="S57" s="201"/>
      <c r="T57" s="201"/>
      <c r="U57" s="201"/>
      <c r="V57" s="201"/>
      <c r="W57" s="201"/>
      <c r="X57" s="201"/>
      <c r="Z57" s="212" t="s">
        <v>60</v>
      </c>
      <c r="AA57" s="208" t="s">
        <v>63</v>
      </c>
      <c r="AB57" s="208"/>
      <c r="AC57" s="208"/>
      <c r="AD57" s="208"/>
      <c r="AE57" s="198"/>
    </row>
    <row r="58" spans="1:31" ht="25.5" customHeight="1" x14ac:dyDescent="0.2">
      <c r="B58" s="211" t="s">
        <v>134</v>
      </c>
      <c r="D58" s="215" t="s">
        <v>136</v>
      </c>
      <c r="E58" s="344"/>
      <c r="F58" s="345"/>
      <c r="G58" s="345"/>
      <c r="H58" s="346"/>
      <c r="I58" s="204"/>
      <c r="K58" s="216" t="s">
        <v>114</v>
      </c>
      <c r="L58" s="341"/>
      <c r="M58" s="342"/>
      <c r="N58" s="342"/>
      <c r="O58" s="343"/>
      <c r="P58" s="203"/>
      <c r="Q58" s="201"/>
      <c r="R58" s="212" t="s">
        <v>60</v>
      </c>
      <c r="S58" s="201"/>
      <c r="T58" s="201"/>
      <c r="U58" s="201"/>
      <c r="V58" s="201"/>
      <c r="W58" s="201"/>
      <c r="X58" s="201"/>
      <c r="Z58" s="213" t="s">
        <v>105</v>
      </c>
      <c r="AA58" s="341"/>
      <c r="AB58" s="342"/>
      <c r="AC58" s="342"/>
      <c r="AD58" s="343"/>
      <c r="AE58" s="203"/>
    </row>
    <row r="59" spans="1:31" ht="25.5" customHeight="1" x14ac:dyDescent="0.2">
      <c r="D59" s="210" t="s">
        <v>148</v>
      </c>
      <c r="E59" s="201"/>
      <c r="F59" s="201"/>
      <c r="G59" s="201"/>
      <c r="H59" s="201"/>
      <c r="I59" s="201"/>
      <c r="K59" s="215" t="s">
        <v>116</v>
      </c>
      <c r="L59" s="344"/>
      <c r="M59" s="345"/>
      <c r="N59" s="345"/>
      <c r="O59" s="346"/>
      <c r="P59" s="204"/>
      <c r="Q59" s="201"/>
      <c r="R59" s="216" t="s">
        <v>110</v>
      </c>
      <c r="S59" s="341"/>
      <c r="T59" s="342"/>
      <c r="U59" s="342"/>
      <c r="V59" s="343"/>
      <c r="W59" s="203"/>
      <c r="X59" s="201"/>
      <c r="Z59" s="214" t="s">
        <v>106</v>
      </c>
      <c r="AA59" s="344"/>
      <c r="AB59" s="345"/>
      <c r="AC59" s="345"/>
      <c r="AD59" s="346"/>
      <c r="AE59" s="204"/>
    </row>
    <row r="60" spans="1:31" ht="25.5" customHeight="1" x14ac:dyDescent="0.25">
      <c r="B60" s="211" t="s">
        <v>125</v>
      </c>
      <c r="D60" s="216" t="s">
        <v>154</v>
      </c>
      <c r="E60" s="341"/>
      <c r="F60" s="342"/>
      <c r="G60" s="342"/>
      <c r="H60" s="343"/>
      <c r="I60" s="203"/>
      <c r="Q60" s="201"/>
      <c r="R60" s="215" t="s">
        <v>111</v>
      </c>
      <c r="S60" s="344"/>
      <c r="T60" s="345"/>
      <c r="U60" s="345"/>
      <c r="V60" s="346"/>
      <c r="W60" s="204"/>
    </row>
    <row r="61" spans="1:31" ht="25.5" customHeight="1" x14ac:dyDescent="0.25">
      <c r="B61" s="211" t="s">
        <v>145</v>
      </c>
      <c r="D61" s="215" t="s">
        <v>155</v>
      </c>
      <c r="E61" s="344"/>
      <c r="F61" s="345"/>
      <c r="G61" s="345"/>
      <c r="H61" s="346"/>
      <c r="I61" s="204"/>
    </row>
    <row r="62" spans="1:31" ht="25.5" customHeight="1" x14ac:dyDescent="0.2">
      <c r="D62" s="210" t="s">
        <v>61</v>
      </c>
      <c r="E62" s="201"/>
      <c r="F62" s="201"/>
      <c r="G62" s="201"/>
      <c r="H62" s="201"/>
      <c r="I62" s="201"/>
      <c r="K62" s="210" t="s">
        <v>61</v>
      </c>
      <c r="L62" s="201"/>
      <c r="M62" s="201"/>
      <c r="N62" s="201"/>
      <c r="O62" s="201"/>
      <c r="P62" s="201"/>
    </row>
    <row r="63" spans="1:31" ht="25.5" customHeight="1" x14ac:dyDescent="0.25">
      <c r="B63" s="211" t="s">
        <v>126</v>
      </c>
      <c r="D63" s="216" t="s">
        <v>139</v>
      </c>
      <c r="E63" s="341"/>
      <c r="F63" s="342"/>
      <c r="G63" s="342"/>
      <c r="H63" s="343"/>
      <c r="I63" s="203"/>
      <c r="K63" s="216" t="s">
        <v>117</v>
      </c>
      <c r="L63" s="341"/>
      <c r="M63" s="342"/>
      <c r="N63" s="342"/>
      <c r="O63" s="343"/>
      <c r="P63" s="203"/>
    </row>
    <row r="64" spans="1:31" ht="25.5" customHeight="1" x14ac:dyDescent="0.25">
      <c r="B64" s="211" t="s">
        <v>137</v>
      </c>
      <c r="D64" s="215" t="s">
        <v>140</v>
      </c>
      <c r="E64" s="344"/>
      <c r="F64" s="345"/>
      <c r="G64" s="345"/>
      <c r="H64" s="346"/>
      <c r="I64" s="204"/>
      <c r="K64" s="215" t="s">
        <v>118</v>
      </c>
      <c r="L64" s="344"/>
      <c r="M64" s="345"/>
      <c r="N64" s="345"/>
      <c r="O64" s="346"/>
      <c r="P64" s="204"/>
    </row>
    <row r="65" spans="1:46" ht="25.5" customHeight="1" x14ac:dyDescent="0.2">
      <c r="D65" s="210" t="s">
        <v>147</v>
      </c>
      <c r="E65" s="201"/>
      <c r="F65" s="201"/>
      <c r="G65" s="201"/>
      <c r="H65" s="201"/>
      <c r="I65" s="201"/>
    </row>
    <row r="66" spans="1:46" ht="25.5" customHeight="1" x14ac:dyDescent="0.25">
      <c r="B66" s="211" t="s">
        <v>127</v>
      </c>
      <c r="D66" s="216" t="s">
        <v>152</v>
      </c>
      <c r="E66" s="341"/>
      <c r="F66" s="342"/>
      <c r="G66" s="342"/>
      <c r="H66" s="343"/>
      <c r="I66" s="203"/>
      <c r="S66" s="117"/>
      <c r="T66" s="118" t="s">
        <v>68</v>
      </c>
      <c r="AA66" s="117"/>
      <c r="AB66" s="118" t="s">
        <v>68</v>
      </c>
    </row>
    <row r="67" spans="1:46" ht="25.5" customHeight="1" x14ac:dyDescent="0.25">
      <c r="B67" s="211" t="s">
        <v>144</v>
      </c>
      <c r="D67" s="215" t="s">
        <v>153</v>
      </c>
      <c r="E67" s="344"/>
      <c r="F67" s="345"/>
      <c r="G67" s="345"/>
      <c r="H67" s="346"/>
      <c r="I67" s="204"/>
      <c r="S67" s="117"/>
      <c r="T67" s="118" t="s">
        <v>69</v>
      </c>
      <c r="AA67" s="117"/>
      <c r="AB67" s="118" t="s">
        <v>69</v>
      </c>
    </row>
    <row r="68" spans="1:46" s="221" customFormat="1" ht="25.5" customHeight="1" x14ac:dyDescent="0.25">
      <c r="D68" s="229"/>
      <c r="K68" s="229"/>
      <c r="R68" s="229"/>
    </row>
    <row r="69" spans="1:46" s="221" customFormat="1" ht="25.5" customHeight="1" x14ac:dyDescent="0.25">
      <c r="D69" s="229"/>
      <c r="K69" s="229"/>
      <c r="R69" s="229"/>
    </row>
    <row r="71" spans="1:46" s="51" customFormat="1" ht="15.75" x14ac:dyDescent="0.25">
      <c r="A71" s="244"/>
      <c r="B71" s="51" t="s">
        <v>180</v>
      </c>
      <c r="D71" s="245"/>
      <c r="K71" s="245"/>
      <c r="R71" s="245"/>
      <c r="AT71" s="244"/>
    </row>
    <row r="72" spans="1:46" s="52" customFormat="1" ht="15" x14ac:dyDescent="0.25">
      <c r="A72" s="230"/>
      <c r="D72" s="231"/>
      <c r="K72" s="231"/>
      <c r="R72" s="231"/>
      <c r="AT72" s="230"/>
    </row>
    <row r="73" spans="1:46" s="243" customFormat="1" ht="15" x14ac:dyDescent="0.25">
      <c r="A73" s="241"/>
      <c r="B73" s="242" t="s">
        <v>89</v>
      </c>
      <c r="C73" s="242"/>
      <c r="D73" s="242" t="s">
        <v>90</v>
      </c>
      <c r="F73" s="242" t="s">
        <v>91</v>
      </c>
      <c r="H73" s="242"/>
      <c r="K73" s="242"/>
      <c r="AT73" s="241"/>
    </row>
    <row r="74" spans="1:46" s="238" customFormat="1" x14ac:dyDescent="0.25">
      <c r="A74" s="237"/>
      <c r="B74" s="239" t="s">
        <v>181</v>
      </c>
      <c r="C74" s="239"/>
      <c r="D74" s="239" t="s">
        <v>92</v>
      </c>
      <c r="F74" s="239" t="s">
        <v>94</v>
      </c>
      <c r="H74" s="240" t="s">
        <v>93</v>
      </c>
      <c r="AT74" s="237"/>
    </row>
    <row r="75" spans="1:46" s="238" customFormat="1" x14ac:dyDescent="0.25">
      <c r="A75" s="237"/>
      <c r="B75" s="239" t="s">
        <v>182</v>
      </c>
      <c r="C75" s="239"/>
      <c r="D75" s="239" t="s">
        <v>95</v>
      </c>
      <c r="F75" s="239" t="s">
        <v>94</v>
      </c>
      <c r="H75" s="240" t="s">
        <v>96</v>
      </c>
      <c r="AT75" s="237"/>
    </row>
    <row r="76" spans="1:46" s="238" customFormat="1" x14ac:dyDescent="0.25">
      <c r="A76" s="237"/>
      <c r="B76" s="239" t="s">
        <v>183</v>
      </c>
      <c r="C76" s="239"/>
      <c r="D76" s="239" t="s">
        <v>97</v>
      </c>
      <c r="F76" s="239" t="s">
        <v>94</v>
      </c>
      <c r="H76" s="240" t="s">
        <v>98</v>
      </c>
      <c r="AT76" s="237"/>
    </row>
    <row r="77" spans="1:46" s="238" customFormat="1" x14ac:dyDescent="0.25">
      <c r="A77" s="237"/>
      <c r="B77" s="239" t="s">
        <v>99</v>
      </c>
      <c r="C77" s="239"/>
      <c r="D77" s="239" t="s">
        <v>100</v>
      </c>
      <c r="F77" s="239" t="s">
        <v>94</v>
      </c>
      <c r="H77" s="240" t="s">
        <v>101</v>
      </c>
      <c r="AT77" s="237"/>
    </row>
    <row r="78" spans="1:46" s="238" customFormat="1" x14ac:dyDescent="0.25">
      <c r="A78" s="237"/>
      <c r="B78" s="239" t="s">
        <v>102</v>
      </c>
      <c r="C78" s="239"/>
      <c r="D78" s="239" t="s">
        <v>103</v>
      </c>
      <c r="F78" s="239" t="s">
        <v>94</v>
      </c>
      <c r="H78" s="240" t="s">
        <v>104</v>
      </c>
      <c r="AT78" s="237"/>
    </row>
    <row r="79" spans="1:46" s="235" customFormat="1" x14ac:dyDescent="0.25">
      <c r="A79" s="234"/>
      <c r="D79" s="236"/>
      <c r="K79" s="236"/>
      <c r="R79" s="236"/>
      <c r="AT79" s="234"/>
    </row>
    <row r="80" spans="1:46" s="209" customFormat="1" x14ac:dyDescent="0.25">
      <c r="A80" s="232"/>
      <c r="B80" s="209" t="s">
        <v>184</v>
      </c>
      <c r="D80" s="246" t="s">
        <v>185</v>
      </c>
      <c r="K80" s="233"/>
      <c r="R80" s="233"/>
      <c r="AT80" s="232"/>
    </row>
  </sheetData>
  <sheetProtection sheet="1" objects="1" scenarios="1"/>
  <mergeCells count="59">
    <mergeCell ref="B9:C9"/>
    <mergeCell ref="G13:K13"/>
    <mergeCell ref="G14:K14"/>
    <mergeCell ref="B43:C43"/>
    <mergeCell ref="B25:C25"/>
    <mergeCell ref="G18:K18"/>
    <mergeCell ref="G19:K19"/>
    <mergeCell ref="E27:H27"/>
    <mergeCell ref="E28:H28"/>
    <mergeCell ref="E37:H37"/>
    <mergeCell ref="E31:H31"/>
    <mergeCell ref="E33:H33"/>
    <mergeCell ref="E34:H34"/>
    <mergeCell ref="E36:H36"/>
    <mergeCell ref="R13:V13"/>
    <mergeCell ref="R14:V14"/>
    <mergeCell ref="R18:V18"/>
    <mergeCell ref="R19:V19"/>
    <mergeCell ref="E30:H30"/>
    <mergeCell ref="L29:O29"/>
    <mergeCell ref="L30:O30"/>
    <mergeCell ref="L34:O34"/>
    <mergeCell ref="L35:O35"/>
    <mergeCell ref="S29:V29"/>
    <mergeCell ref="S30:V30"/>
    <mergeCell ref="S34:V34"/>
    <mergeCell ref="S35:V35"/>
    <mergeCell ref="E61:H61"/>
    <mergeCell ref="E45:H45"/>
    <mergeCell ref="E46:H46"/>
    <mergeCell ref="E48:H48"/>
    <mergeCell ref="E49:H49"/>
    <mergeCell ref="E51:H51"/>
    <mergeCell ref="E52:H52"/>
    <mergeCell ref="E54:H54"/>
    <mergeCell ref="E55:H55"/>
    <mergeCell ref="E57:H57"/>
    <mergeCell ref="E58:H58"/>
    <mergeCell ref="E60:H60"/>
    <mergeCell ref="E63:H63"/>
    <mergeCell ref="E64:H64"/>
    <mergeCell ref="E66:H66"/>
    <mergeCell ref="E67:H67"/>
    <mergeCell ref="L63:O63"/>
    <mergeCell ref="L64:O64"/>
    <mergeCell ref="L58:O58"/>
    <mergeCell ref="L59:O59"/>
    <mergeCell ref="L53:O53"/>
    <mergeCell ref="L54:O54"/>
    <mergeCell ref="L48:O48"/>
    <mergeCell ref="L49:O49"/>
    <mergeCell ref="S52:V52"/>
    <mergeCell ref="S53:V53"/>
    <mergeCell ref="S59:V59"/>
    <mergeCell ref="S60:V60"/>
    <mergeCell ref="AA54:AD54"/>
    <mergeCell ref="AA55:AD55"/>
    <mergeCell ref="AA58:AD58"/>
    <mergeCell ref="AA59:AD59"/>
  </mergeCells>
  <printOptions horizontalCentered="1"/>
  <pageMargins left="0.19685039370078741" right="0.19685039370078741" top="0.39370078740157483" bottom="0.39370078740157483" header="0.31496062992125984" footer="0.31496062992125984"/>
  <pageSetup paperSize="9" scale="80" pageOrder="overThenDown" orientation="landscape" horizontalDpi="4294967293" verticalDpi="0" r:id="rId1"/>
  <rowBreaks count="2" manualBreakCount="2">
    <brk id="24" min="1" max="43" man="1"/>
    <brk id="42" min="1" max="43" man="1"/>
  </rowBreaks>
  <colBreaks count="1" manualBreakCount="1">
    <brk id="23" min="3" max="66" man="1"/>
  </colBreaks>
  <drawing r:id="rId2"/>
  <pictur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J4496"/>
  <sheetViews>
    <sheetView workbookViewId="0">
      <pane xSplit="2" ySplit="1" topLeftCell="C2" activePane="bottomRight" state="frozen"/>
      <selection pane="topRight" activeCell="C1" sqref="C1"/>
      <selection pane="bottomLeft" activeCell="A2" sqref="A2"/>
      <selection pane="bottomRight" activeCell="I6" sqref="I6"/>
    </sheetView>
  </sheetViews>
  <sheetFormatPr baseColWidth="10" defaultRowHeight="12.75" x14ac:dyDescent="0.25"/>
  <cols>
    <col min="1" max="2" width="9.5703125" style="11" customWidth="1"/>
    <col min="3" max="3" width="11.42578125" style="11" customWidth="1"/>
    <col min="4" max="5" width="9.140625" style="11" customWidth="1"/>
    <col min="6" max="7" width="8.42578125" style="11" customWidth="1"/>
    <col min="8" max="9" width="11.42578125" style="11"/>
    <col min="10" max="10" width="3" style="12" customWidth="1"/>
    <col min="11" max="256" width="11.42578125" style="11"/>
    <col min="257" max="258" width="9.5703125" style="11" customWidth="1"/>
    <col min="259" max="259" width="11.42578125" style="11" customWidth="1"/>
    <col min="260" max="261" width="9.140625" style="11" customWidth="1"/>
    <col min="262" max="263" width="8.42578125" style="11" customWidth="1"/>
    <col min="264" max="265" width="11.42578125" style="11"/>
    <col min="266" max="266" width="3" style="11" customWidth="1"/>
    <col min="267" max="512" width="11.42578125" style="11"/>
    <col min="513" max="514" width="9.5703125" style="11" customWidth="1"/>
    <col min="515" max="515" width="11.42578125" style="11" customWidth="1"/>
    <col min="516" max="517" width="9.140625" style="11" customWidth="1"/>
    <col min="518" max="519" width="8.42578125" style="11" customWidth="1"/>
    <col min="520" max="521" width="11.42578125" style="11"/>
    <col min="522" max="522" width="3" style="11" customWidth="1"/>
    <col min="523" max="768" width="11.42578125" style="11"/>
    <col min="769" max="770" width="9.5703125" style="11" customWidth="1"/>
    <col min="771" max="771" width="11.42578125" style="11" customWidth="1"/>
    <col min="772" max="773" width="9.140625" style="11" customWidth="1"/>
    <col min="774" max="775" width="8.42578125" style="11" customWidth="1"/>
    <col min="776" max="777" width="11.42578125" style="11"/>
    <col min="778" max="778" width="3" style="11" customWidth="1"/>
    <col min="779" max="1024" width="11.42578125" style="11"/>
    <col min="1025" max="1026" width="9.5703125" style="11" customWidth="1"/>
    <col min="1027" max="1027" width="11.42578125" style="11" customWidth="1"/>
    <col min="1028" max="1029" width="9.140625" style="11" customWidth="1"/>
    <col min="1030" max="1031" width="8.42578125" style="11" customWidth="1"/>
    <col min="1032" max="1033" width="11.42578125" style="11"/>
    <col min="1034" max="1034" width="3" style="11" customWidth="1"/>
    <col min="1035" max="1280" width="11.42578125" style="11"/>
    <col min="1281" max="1282" width="9.5703125" style="11" customWidth="1"/>
    <col min="1283" max="1283" width="11.42578125" style="11" customWidth="1"/>
    <col min="1284" max="1285" width="9.140625" style="11" customWidth="1"/>
    <col min="1286" max="1287" width="8.42578125" style="11" customWidth="1"/>
    <col min="1288" max="1289" width="11.42578125" style="11"/>
    <col min="1290" max="1290" width="3" style="11" customWidth="1"/>
    <col min="1291" max="1536" width="11.42578125" style="11"/>
    <col min="1537" max="1538" width="9.5703125" style="11" customWidth="1"/>
    <col min="1539" max="1539" width="11.42578125" style="11" customWidth="1"/>
    <col min="1540" max="1541" width="9.140625" style="11" customWidth="1"/>
    <col min="1542" max="1543" width="8.42578125" style="11" customWidth="1"/>
    <col min="1544" max="1545" width="11.42578125" style="11"/>
    <col min="1546" max="1546" width="3" style="11" customWidth="1"/>
    <col min="1547" max="1792" width="11.42578125" style="11"/>
    <col min="1793" max="1794" width="9.5703125" style="11" customWidth="1"/>
    <col min="1795" max="1795" width="11.42578125" style="11" customWidth="1"/>
    <col min="1796" max="1797" width="9.140625" style="11" customWidth="1"/>
    <col min="1798" max="1799" width="8.42578125" style="11" customWidth="1"/>
    <col min="1800" max="1801" width="11.42578125" style="11"/>
    <col min="1802" max="1802" width="3" style="11" customWidth="1"/>
    <col min="1803" max="2048" width="11.42578125" style="11"/>
    <col min="2049" max="2050" width="9.5703125" style="11" customWidth="1"/>
    <col min="2051" max="2051" width="11.42578125" style="11" customWidth="1"/>
    <col min="2052" max="2053" width="9.140625" style="11" customWidth="1"/>
    <col min="2054" max="2055" width="8.42578125" style="11" customWidth="1"/>
    <col min="2056" max="2057" width="11.42578125" style="11"/>
    <col min="2058" max="2058" width="3" style="11" customWidth="1"/>
    <col min="2059" max="2304" width="11.42578125" style="11"/>
    <col min="2305" max="2306" width="9.5703125" style="11" customWidth="1"/>
    <col min="2307" max="2307" width="11.42578125" style="11" customWidth="1"/>
    <col min="2308" max="2309" width="9.140625" style="11" customWidth="1"/>
    <col min="2310" max="2311" width="8.42578125" style="11" customWidth="1"/>
    <col min="2312" max="2313" width="11.42578125" style="11"/>
    <col min="2314" max="2314" width="3" style="11" customWidth="1"/>
    <col min="2315" max="2560" width="11.42578125" style="11"/>
    <col min="2561" max="2562" width="9.5703125" style="11" customWidth="1"/>
    <col min="2563" max="2563" width="11.42578125" style="11" customWidth="1"/>
    <col min="2564" max="2565" width="9.140625" style="11" customWidth="1"/>
    <col min="2566" max="2567" width="8.42578125" style="11" customWidth="1"/>
    <col min="2568" max="2569" width="11.42578125" style="11"/>
    <col min="2570" max="2570" width="3" style="11" customWidth="1"/>
    <col min="2571" max="2816" width="11.42578125" style="11"/>
    <col min="2817" max="2818" width="9.5703125" style="11" customWidth="1"/>
    <col min="2819" max="2819" width="11.42578125" style="11" customWidth="1"/>
    <col min="2820" max="2821" width="9.140625" style="11" customWidth="1"/>
    <col min="2822" max="2823" width="8.42578125" style="11" customWidth="1"/>
    <col min="2824" max="2825" width="11.42578125" style="11"/>
    <col min="2826" max="2826" width="3" style="11" customWidth="1"/>
    <col min="2827" max="3072" width="11.42578125" style="11"/>
    <col min="3073" max="3074" width="9.5703125" style="11" customWidth="1"/>
    <col min="3075" max="3075" width="11.42578125" style="11" customWidth="1"/>
    <col min="3076" max="3077" width="9.140625" style="11" customWidth="1"/>
    <col min="3078" max="3079" width="8.42578125" style="11" customWidth="1"/>
    <col min="3080" max="3081" width="11.42578125" style="11"/>
    <col min="3082" max="3082" width="3" style="11" customWidth="1"/>
    <col min="3083" max="3328" width="11.42578125" style="11"/>
    <col min="3329" max="3330" width="9.5703125" style="11" customWidth="1"/>
    <col min="3331" max="3331" width="11.42578125" style="11" customWidth="1"/>
    <col min="3332" max="3333" width="9.140625" style="11" customWidth="1"/>
    <col min="3334" max="3335" width="8.42578125" style="11" customWidth="1"/>
    <col min="3336" max="3337" width="11.42578125" style="11"/>
    <col min="3338" max="3338" width="3" style="11" customWidth="1"/>
    <col min="3339" max="3584" width="11.42578125" style="11"/>
    <col min="3585" max="3586" width="9.5703125" style="11" customWidth="1"/>
    <col min="3587" max="3587" width="11.42578125" style="11" customWidth="1"/>
    <col min="3588" max="3589" width="9.140625" style="11" customWidth="1"/>
    <col min="3590" max="3591" width="8.42578125" style="11" customWidth="1"/>
    <col min="3592" max="3593" width="11.42578125" style="11"/>
    <col min="3594" max="3594" width="3" style="11" customWidth="1"/>
    <col min="3595" max="3840" width="11.42578125" style="11"/>
    <col min="3841" max="3842" width="9.5703125" style="11" customWidth="1"/>
    <col min="3843" max="3843" width="11.42578125" style="11" customWidth="1"/>
    <col min="3844" max="3845" width="9.140625" style="11" customWidth="1"/>
    <col min="3846" max="3847" width="8.42578125" style="11" customWidth="1"/>
    <col min="3848" max="3849" width="11.42578125" style="11"/>
    <col min="3850" max="3850" width="3" style="11" customWidth="1"/>
    <col min="3851" max="4096" width="11.42578125" style="11"/>
    <col min="4097" max="4098" width="9.5703125" style="11" customWidth="1"/>
    <col min="4099" max="4099" width="11.42578125" style="11" customWidth="1"/>
    <col min="4100" max="4101" width="9.140625" style="11" customWidth="1"/>
    <col min="4102" max="4103" width="8.42578125" style="11" customWidth="1"/>
    <col min="4104" max="4105" width="11.42578125" style="11"/>
    <col min="4106" max="4106" width="3" style="11" customWidth="1"/>
    <col min="4107" max="4352" width="11.42578125" style="11"/>
    <col min="4353" max="4354" width="9.5703125" style="11" customWidth="1"/>
    <col min="4355" max="4355" width="11.42578125" style="11" customWidth="1"/>
    <col min="4356" max="4357" width="9.140625" style="11" customWidth="1"/>
    <col min="4358" max="4359" width="8.42578125" style="11" customWidth="1"/>
    <col min="4360" max="4361" width="11.42578125" style="11"/>
    <col min="4362" max="4362" width="3" style="11" customWidth="1"/>
    <col min="4363" max="4608" width="11.42578125" style="11"/>
    <col min="4609" max="4610" width="9.5703125" style="11" customWidth="1"/>
    <col min="4611" max="4611" width="11.42578125" style="11" customWidth="1"/>
    <col min="4612" max="4613" width="9.140625" style="11" customWidth="1"/>
    <col min="4614" max="4615" width="8.42578125" style="11" customWidth="1"/>
    <col min="4616" max="4617" width="11.42578125" style="11"/>
    <col min="4618" max="4618" width="3" style="11" customWidth="1"/>
    <col min="4619" max="4864" width="11.42578125" style="11"/>
    <col min="4865" max="4866" width="9.5703125" style="11" customWidth="1"/>
    <col min="4867" max="4867" width="11.42578125" style="11" customWidth="1"/>
    <col min="4868" max="4869" width="9.140625" style="11" customWidth="1"/>
    <col min="4870" max="4871" width="8.42578125" style="11" customWidth="1"/>
    <col min="4872" max="4873" width="11.42578125" style="11"/>
    <col min="4874" max="4874" width="3" style="11" customWidth="1"/>
    <col min="4875" max="5120" width="11.42578125" style="11"/>
    <col min="5121" max="5122" width="9.5703125" style="11" customWidth="1"/>
    <col min="5123" max="5123" width="11.42578125" style="11" customWidth="1"/>
    <col min="5124" max="5125" width="9.140625" style="11" customWidth="1"/>
    <col min="5126" max="5127" width="8.42578125" style="11" customWidth="1"/>
    <col min="5128" max="5129" width="11.42578125" style="11"/>
    <col min="5130" max="5130" width="3" style="11" customWidth="1"/>
    <col min="5131" max="5376" width="11.42578125" style="11"/>
    <col min="5377" max="5378" width="9.5703125" style="11" customWidth="1"/>
    <col min="5379" max="5379" width="11.42578125" style="11" customWidth="1"/>
    <col min="5380" max="5381" width="9.140625" style="11" customWidth="1"/>
    <col min="5382" max="5383" width="8.42578125" style="11" customWidth="1"/>
    <col min="5384" max="5385" width="11.42578125" style="11"/>
    <col min="5386" max="5386" width="3" style="11" customWidth="1"/>
    <col min="5387" max="5632" width="11.42578125" style="11"/>
    <col min="5633" max="5634" width="9.5703125" style="11" customWidth="1"/>
    <col min="5635" max="5635" width="11.42578125" style="11" customWidth="1"/>
    <col min="5636" max="5637" width="9.140625" style="11" customWidth="1"/>
    <col min="5638" max="5639" width="8.42578125" style="11" customWidth="1"/>
    <col min="5640" max="5641" width="11.42578125" style="11"/>
    <col min="5642" max="5642" width="3" style="11" customWidth="1"/>
    <col min="5643" max="5888" width="11.42578125" style="11"/>
    <col min="5889" max="5890" width="9.5703125" style="11" customWidth="1"/>
    <col min="5891" max="5891" width="11.42578125" style="11" customWidth="1"/>
    <col min="5892" max="5893" width="9.140625" style="11" customWidth="1"/>
    <col min="5894" max="5895" width="8.42578125" style="11" customWidth="1"/>
    <col min="5896" max="5897" width="11.42578125" style="11"/>
    <col min="5898" max="5898" width="3" style="11" customWidth="1"/>
    <col min="5899" max="6144" width="11.42578125" style="11"/>
    <col min="6145" max="6146" width="9.5703125" style="11" customWidth="1"/>
    <col min="6147" max="6147" width="11.42578125" style="11" customWidth="1"/>
    <col min="6148" max="6149" width="9.140625" style="11" customWidth="1"/>
    <col min="6150" max="6151" width="8.42578125" style="11" customWidth="1"/>
    <col min="6152" max="6153" width="11.42578125" style="11"/>
    <col min="6154" max="6154" width="3" style="11" customWidth="1"/>
    <col min="6155" max="6400" width="11.42578125" style="11"/>
    <col min="6401" max="6402" width="9.5703125" style="11" customWidth="1"/>
    <col min="6403" max="6403" width="11.42578125" style="11" customWidth="1"/>
    <col min="6404" max="6405" width="9.140625" style="11" customWidth="1"/>
    <col min="6406" max="6407" width="8.42578125" style="11" customWidth="1"/>
    <col min="6408" max="6409" width="11.42578125" style="11"/>
    <col min="6410" max="6410" width="3" style="11" customWidth="1"/>
    <col min="6411" max="6656" width="11.42578125" style="11"/>
    <col min="6657" max="6658" width="9.5703125" style="11" customWidth="1"/>
    <col min="6659" max="6659" width="11.42578125" style="11" customWidth="1"/>
    <col min="6660" max="6661" width="9.140625" style="11" customWidth="1"/>
    <col min="6662" max="6663" width="8.42578125" style="11" customWidth="1"/>
    <col min="6664" max="6665" width="11.42578125" style="11"/>
    <col min="6666" max="6666" width="3" style="11" customWidth="1"/>
    <col min="6667" max="6912" width="11.42578125" style="11"/>
    <col min="6913" max="6914" width="9.5703125" style="11" customWidth="1"/>
    <col min="6915" max="6915" width="11.42578125" style="11" customWidth="1"/>
    <col min="6916" max="6917" width="9.140625" style="11" customWidth="1"/>
    <col min="6918" max="6919" width="8.42578125" style="11" customWidth="1"/>
    <col min="6920" max="6921" width="11.42578125" style="11"/>
    <col min="6922" max="6922" width="3" style="11" customWidth="1"/>
    <col min="6923" max="7168" width="11.42578125" style="11"/>
    <col min="7169" max="7170" width="9.5703125" style="11" customWidth="1"/>
    <col min="7171" max="7171" width="11.42578125" style="11" customWidth="1"/>
    <col min="7172" max="7173" width="9.140625" style="11" customWidth="1"/>
    <col min="7174" max="7175" width="8.42578125" style="11" customWidth="1"/>
    <col min="7176" max="7177" width="11.42578125" style="11"/>
    <col min="7178" max="7178" width="3" style="11" customWidth="1"/>
    <col min="7179" max="7424" width="11.42578125" style="11"/>
    <col min="7425" max="7426" width="9.5703125" style="11" customWidth="1"/>
    <col min="7427" max="7427" width="11.42578125" style="11" customWidth="1"/>
    <col min="7428" max="7429" width="9.140625" style="11" customWidth="1"/>
    <col min="7430" max="7431" width="8.42578125" style="11" customWidth="1"/>
    <col min="7432" max="7433" width="11.42578125" style="11"/>
    <col min="7434" max="7434" width="3" style="11" customWidth="1"/>
    <col min="7435" max="7680" width="11.42578125" style="11"/>
    <col min="7681" max="7682" width="9.5703125" style="11" customWidth="1"/>
    <col min="7683" max="7683" width="11.42578125" style="11" customWidth="1"/>
    <col min="7684" max="7685" width="9.140625" style="11" customWidth="1"/>
    <col min="7686" max="7687" width="8.42578125" style="11" customWidth="1"/>
    <col min="7688" max="7689" width="11.42578125" style="11"/>
    <col min="7690" max="7690" width="3" style="11" customWidth="1"/>
    <col min="7691" max="7936" width="11.42578125" style="11"/>
    <col min="7937" max="7938" width="9.5703125" style="11" customWidth="1"/>
    <col min="7939" max="7939" width="11.42578125" style="11" customWidth="1"/>
    <col min="7940" max="7941" width="9.140625" style="11" customWidth="1"/>
    <col min="7942" max="7943" width="8.42578125" style="11" customWidth="1"/>
    <col min="7944" max="7945" width="11.42578125" style="11"/>
    <col min="7946" max="7946" width="3" style="11" customWidth="1"/>
    <col min="7947" max="8192" width="11.42578125" style="11"/>
    <col min="8193" max="8194" width="9.5703125" style="11" customWidth="1"/>
    <col min="8195" max="8195" width="11.42578125" style="11" customWidth="1"/>
    <col min="8196" max="8197" width="9.140625" style="11" customWidth="1"/>
    <col min="8198" max="8199" width="8.42578125" style="11" customWidth="1"/>
    <col min="8200" max="8201" width="11.42578125" style="11"/>
    <col min="8202" max="8202" width="3" style="11" customWidth="1"/>
    <col min="8203" max="8448" width="11.42578125" style="11"/>
    <col min="8449" max="8450" width="9.5703125" style="11" customWidth="1"/>
    <col min="8451" max="8451" width="11.42578125" style="11" customWidth="1"/>
    <col min="8452" max="8453" width="9.140625" style="11" customWidth="1"/>
    <col min="8454" max="8455" width="8.42578125" style="11" customWidth="1"/>
    <col min="8456" max="8457" width="11.42578125" style="11"/>
    <col min="8458" max="8458" width="3" style="11" customWidth="1"/>
    <col min="8459" max="8704" width="11.42578125" style="11"/>
    <col min="8705" max="8706" width="9.5703125" style="11" customWidth="1"/>
    <col min="8707" max="8707" width="11.42578125" style="11" customWidth="1"/>
    <col min="8708" max="8709" width="9.140625" style="11" customWidth="1"/>
    <col min="8710" max="8711" width="8.42578125" style="11" customWidth="1"/>
    <col min="8712" max="8713" width="11.42578125" style="11"/>
    <col min="8714" max="8714" width="3" style="11" customWidth="1"/>
    <col min="8715" max="8960" width="11.42578125" style="11"/>
    <col min="8961" max="8962" width="9.5703125" style="11" customWidth="1"/>
    <col min="8963" max="8963" width="11.42578125" style="11" customWidth="1"/>
    <col min="8964" max="8965" width="9.140625" style="11" customWidth="1"/>
    <col min="8966" max="8967" width="8.42578125" style="11" customWidth="1"/>
    <col min="8968" max="8969" width="11.42578125" style="11"/>
    <col min="8970" max="8970" width="3" style="11" customWidth="1"/>
    <col min="8971" max="9216" width="11.42578125" style="11"/>
    <col min="9217" max="9218" width="9.5703125" style="11" customWidth="1"/>
    <col min="9219" max="9219" width="11.42578125" style="11" customWidth="1"/>
    <col min="9220" max="9221" width="9.140625" style="11" customWidth="1"/>
    <col min="9222" max="9223" width="8.42578125" style="11" customWidth="1"/>
    <col min="9224" max="9225" width="11.42578125" style="11"/>
    <col min="9226" max="9226" width="3" style="11" customWidth="1"/>
    <col min="9227" max="9472" width="11.42578125" style="11"/>
    <col min="9473" max="9474" width="9.5703125" style="11" customWidth="1"/>
    <col min="9475" max="9475" width="11.42578125" style="11" customWidth="1"/>
    <col min="9476" max="9477" width="9.140625" style="11" customWidth="1"/>
    <col min="9478" max="9479" width="8.42578125" style="11" customWidth="1"/>
    <col min="9480" max="9481" width="11.42578125" style="11"/>
    <col min="9482" max="9482" width="3" style="11" customWidth="1"/>
    <col min="9483" max="9728" width="11.42578125" style="11"/>
    <col min="9729" max="9730" width="9.5703125" style="11" customWidth="1"/>
    <col min="9731" max="9731" width="11.42578125" style="11" customWidth="1"/>
    <col min="9732" max="9733" width="9.140625" style="11" customWidth="1"/>
    <col min="9734" max="9735" width="8.42578125" style="11" customWidth="1"/>
    <col min="9736" max="9737" width="11.42578125" style="11"/>
    <col min="9738" max="9738" width="3" style="11" customWidth="1"/>
    <col min="9739" max="9984" width="11.42578125" style="11"/>
    <col min="9985" max="9986" width="9.5703125" style="11" customWidth="1"/>
    <col min="9987" max="9987" width="11.42578125" style="11" customWidth="1"/>
    <col min="9988" max="9989" width="9.140625" style="11" customWidth="1"/>
    <col min="9990" max="9991" width="8.42578125" style="11" customWidth="1"/>
    <col min="9992" max="9993" width="11.42578125" style="11"/>
    <col min="9994" max="9994" width="3" style="11" customWidth="1"/>
    <col min="9995" max="10240" width="11.42578125" style="11"/>
    <col min="10241" max="10242" width="9.5703125" style="11" customWidth="1"/>
    <col min="10243" max="10243" width="11.42578125" style="11" customWidth="1"/>
    <col min="10244" max="10245" width="9.140625" style="11" customWidth="1"/>
    <col min="10246" max="10247" width="8.42578125" style="11" customWidth="1"/>
    <col min="10248" max="10249" width="11.42578125" style="11"/>
    <col min="10250" max="10250" width="3" style="11" customWidth="1"/>
    <col min="10251" max="10496" width="11.42578125" style="11"/>
    <col min="10497" max="10498" width="9.5703125" style="11" customWidth="1"/>
    <col min="10499" max="10499" width="11.42578125" style="11" customWidth="1"/>
    <col min="10500" max="10501" width="9.140625" style="11" customWidth="1"/>
    <col min="10502" max="10503" width="8.42578125" style="11" customWidth="1"/>
    <col min="10504" max="10505" width="11.42578125" style="11"/>
    <col min="10506" max="10506" width="3" style="11" customWidth="1"/>
    <col min="10507" max="10752" width="11.42578125" style="11"/>
    <col min="10753" max="10754" width="9.5703125" style="11" customWidth="1"/>
    <col min="10755" max="10755" width="11.42578125" style="11" customWidth="1"/>
    <col min="10756" max="10757" width="9.140625" style="11" customWidth="1"/>
    <col min="10758" max="10759" width="8.42578125" style="11" customWidth="1"/>
    <col min="10760" max="10761" width="11.42578125" style="11"/>
    <col min="10762" max="10762" width="3" style="11" customWidth="1"/>
    <col min="10763" max="11008" width="11.42578125" style="11"/>
    <col min="11009" max="11010" width="9.5703125" style="11" customWidth="1"/>
    <col min="11011" max="11011" width="11.42578125" style="11" customWidth="1"/>
    <col min="11012" max="11013" width="9.140625" style="11" customWidth="1"/>
    <col min="11014" max="11015" width="8.42578125" style="11" customWidth="1"/>
    <col min="11016" max="11017" width="11.42578125" style="11"/>
    <col min="11018" max="11018" width="3" style="11" customWidth="1"/>
    <col min="11019" max="11264" width="11.42578125" style="11"/>
    <col min="11265" max="11266" width="9.5703125" style="11" customWidth="1"/>
    <col min="11267" max="11267" width="11.42578125" style="11" customWidth="1"/>
    <col min="11268" max="11269" width="9.140625" style="11" customWidth="1"/>
    <col min="11270" max="11271" width="8.42578125" style="11" customWidth="1"/>
    <col min="11272" max="11273" width="11.42578125" style="11"/>
    <col min="11274" max="11274" width="3" style="11" customWidth="1"/>
    <col min="11275" max="11520" width="11.42578125" style="11"/>
    <col min="11521" max="11522" width="9.5703125" style="11" customWidth="1"/>
    <col min="11523" max="11523" width="11.42578125" style="11" customWidth="1"/>
    <col min="11524" max="11525" width="9.140625" style="11" customWidth="1"/>
    <col min="11526" max="11527" width="8.42578125" style="11" customWidth="1"/>
    <col min="11528" max="11529" width="11.42578125" style="11"/>
    <col min="11530" max="11530" width="3" style="11" customWidth="1"/>
    <col min="11531" max="11776" width="11.42578125" style="11"/>
    <col min="11777" max="11778" width="9.5703125" style="11" customWidth="1"/>
    <col min="11779" max="11779" width="11.42578125" style="11" customWidth="1"/>
    <col min="11780" max="11781" width="9.140625" style="11" customWidth="1"/>
    <col min="11782" max="11783" width="8.42578125" style="11" customWidth="1"/>
    <col min="11784" max="11785" width="11.42578125" style="11"/>
    <col min="11786" max="11786" width="3" style="11" customWidth="1"/>
    <col min="11787" max="12032" width="11.42578125" style="11"/>
    <col min="12033" max="12034" width="9.5703125" style="11" customWidth="1"/>
    <col min="12035" max="12035" width="11.42578125" style="11" customWidth="1"/>
    <col min="12036" max="12037" width="9.140625" style="11" customWidth="1"/>
    <col min="12038" max="12039" width="8.42578125" style="11" customWidth="1"/>
    <col min="12040" max="12041" width="11.42578125" style="11"/>
    <col min="12042" max="12042" width="3" style="11" customWidth="1"/>
    <col min="12043" max="12288" width="11.42578125" style="11"/>
    <col min="12289" max="12290" width="9.5703125" style="11" customWidth="1"/>
    <col min="12291" max="12291" width="11.42578125" style="11" customWidth="1"/>
    <col min="12292" max="12293" width="9.140625" style="11" customWidth="1"/>
    <col min="12294" max="12295" width="8.42578125" style="11" customWidth="1"/>
    <col min="12296" max="12297" width="11.42578125" style="11"/>
    <col min="12298" max="12298" width="3" style="11" customWidth="1"/>
    <col min="12299" max="12544" width="11.42578125" style="11"/>
    <col min="12545" max="12546" width="9.5703125" style="11" customWidth="1"/>
    <col min="12547" max="12547" width="11.42578125" style="11" customWidth="1"/>
    <col min="12548" max="12549" width="9.140625" style="11" customWidth="1"/>
    <col min="12550" max="12551" width="8.42578125" style="11" customWidth="1"/>
    <col min="12552" max="12553" width="11.42578125" style="11"/>
    <col min="12554" max="12554" width="3" style="11" customWidth="1"/>
    <col min="12555" max="12800" width="11.42578125" style="11"/>
    <col min="12801" max="12802" width="9.5703125" style="11" customWidth="1"/>
    <col min="12803" max="12803" width="11.42578125" style="11" customWidth="1"/>
    <col min="12804" max="12805" width="9.140625" style="11" customWidth="1"/>
    <col min="12806" max="12807" width="8.42578125" style="11" customWidth="1"/>
    <col min="12808" max="12809" width="11.42578125" style="11"/>
    <col min="12810" max="12810" width="3" style="11" customWidth="1"/>
    <col min="12811" max="13056" width="11.42578125" style="11"/>
    <col min="13057" max="13058" width="9.5703125" style="11" customWidth="1"/>
    <col min="13059" max="13059" width="11.42578125" style="11" customWidth="1"/>
    <col min="13060" max="13061" width="9.140625" style="11" customWidth="1"/>
    <col min="13062" max="13063" width="8.42578125" style="11" customWidth="1"/>
    <col min="13064" max="13065" width="11.42578125" style="11"/>
    <col min="13066" max="13066" width="3" style="11" customWidth="1"/>
    <col min="13067" max="13312" width="11.42578125" style="11"/>
    <col min="13313" max="13314" width="9.5703125" style="11" customWidth="1"/>
    <col min="13315" max="13315" width="11.42578125" style="11" customWidth="1"/>
    <col min="13316" max="13317" width="9.140625" style="11" customWidth="1"/>
    <col min="13318" max="13319" width="8.42578125" style="11" customWidth="1"/>
    <col min="13320" max="13321" width="11.42578125" style="11"/>
    <col min="13322" max="13322" width="3" style="11" customWidth="1"/>
    <col min="13323" max="13568" width="11.42578125" style="11"/>
    <col min="13569" max="13570" width="9.5703125" style="11" customWidth="1"/>
    <col min="13571" max="13571" width="11.42578125" style="11" customWidth="1"/>
    <col min="13572" max="13573" width="9.140625" style="11" customWidth="1"/>
    <col min="13574" max="13575" width="8.42578125" style="11" customWidth="1"/>
    <col min="13576" max="13577" width="11.42578125" style="11"/>
    <col min="13578" max="13578" width="3" style="11" customWidth="1"/>
    <col min="13579" max="13824" width="11.42578125" style="11"/>
    <col min="13825" max="13826" width="9.5703125" style="11" customWidth="1"/>
    <col min="13827" max="13827" width="11.42578125" style="11" customWidth="1"/>
    <col min="13828" max="13829" width="9.140625" style="11" customWidth="1"/>
    <col min="13830" max="13831" width="8.42578125" style="11" customWidth="1"/>
    <col min="13832" max="13833" width="11.42578125" style="11"/>
    <col min="13834" max="13834" width="3" style="11" customWidth="1"/>
    <col min="13835" max="14080" width="11.42578125" style="11"/>
    <col min="14081" max="14082" width="9.5703125" style="11" customWidth="1"/>
    <col min="14083" max="14083" width="11.42578125" style="11" customWidth="1"/>
    <col min="14084" max="14085" width="9.140625" style="11" customWidth="1"/>
    <col min="14086" max="14087" width="8.42578125" style="11" customWidth="1"/>
    <col min="14088" max="14089" width="11.42578125" style="11"/>
    <col min="14090" max="14090" width="3" style="11" customWidth="1"/>
    <col min="14091" max="14336" width="11.42578125" style="11"/>
    <col min="14337" max="14338" width="9.5703125" style="11" customWidth="1"/>
    <col min="14339" max="14339" width="11.42578125" style="11" customWidth="1"/>
    <col min="14340" max="14341" width="9.140625" style="11" customWidth="1"/>
    <col min="14342" max="14343" width="8.42578125" style="11" customWidth="1"/>
    <col min="14344" max="14345" width="11.42578125" style="11"/>
    <col min="14346" max="14346" width="3" style="11" customWidth="1"/>
    <col min="14347" max="14592" width="11.42578125" style="11"/>
    <col min="14593" max="14594" width="9.5703125" style="11" customWidth="1"/>
    <col min="14595" max="14595" width="11.42578125" style="11" customWidth="1"/>
    <col min="14596" max="14597" width="9.140625" style="11" customWidth="1"/>
    <col min="14598" max="14599" width="8.42578125" style="11" customWidth="1"/>
    <col min="14600" max="14601" width="11.42578125" style="11"/>
    <col min="14602" max="14602" width="3" style="11" customWidth="1"/>
    <col min="14603" max="14848" width="11.42578125" style="11"/>
    <col min="14849" max="14850" width="9.5703125" style="11" customWidth="1"/>
    <col min="14851" max="14851" width="11.42578125" style="11" customWidth="1"/>
    <col min="14852" max="14853" width="9.140625" style="11" customWidth="1"/>
    <col min="14854" max="14855" width="8.42578125" style="11" customWidth="1"/>
    <col min="14856" max="14857" width="11.42578125" style="11"/>
    <col min="14858" max="14858" width="3" style="11" customWidth="1"/>
    <col min="14859" max="15104" width="11.42578125" style="11"/>
    <col min="15105" max="15106" width="9.5703125" style="11" customWidth="1"/>
    <col min="15107" max="15107" width="11.42578125" style="11" customWidth="1"/>
    <col min="15108" max="15109" width="9.140625" style="11" customWidth="1"/>
    <col min="15110" max="15111" width="8.42578125" style="11" customWidth="1"/>
    <col min="15112" max="15113" width="11.42578125" style="11"/>
    <col min="15114" max="15114" width="3" style="11" customWidth="1"/>
    <col min="15115" max="15360" width="11.42578125" style="11"/>
    <col min="15361" max="15362" width="9.5703125" style="11" customWidth="1"/>
    <col min="15363" max="15363" width="11.42578125" style="11" customWidth="1"/>
    <col min="15364" max="15365" width="9.140625" style="11" customWidth="1"/>
    <col min="15366" max="15367" width="8.42578125" style="11" customWidth="1"/>
    <col min="15368" max="15369" width="11.42578125" style="11"/>
    <col min="15370" max="15370" width="3" style="11" customWidth="1"/>
    <col min="15371" max="15616" width="11.42578125" style="11"/>
    <col min="15617" max="15618" width="9.5703125" style="11" customWidth="1"/>
    <col min="15619" max="15619" width="11.42578125" style="11" customWidth="1"/>
    <col min="15620" max="15621" width="9.140625" style="11" customWidth="1"/>
    <col min="15622" max="15623" width="8.42578125" style="11" customWidth="1"/>
    <col min="15624" max="15625" width="11.42578125" style="11"/>
    <col min="15626" max="15626" width="3" style="11" customWidth="1"/>
    <col min="15627" max="15872" width="11.42578125" style="11"/>
    <col min="15873" max="15874" width="9.5703125" style="11" customWidth="1"/>
    <col min="15875" max="15875" width="11.42578125" style="11" customWidth="1"/>
    <col min="15876" max="15877" width="9.140625" style="11" customWidth="1"/>
    <col min="15878" max="15879" width="8.42578125" style="11" customWidth="1"/>
    <col min="15880" max="15881" width="11.42578125" style="11"/>
    <col min="15882" max="15882" width="3" style="11" customWidth="1"/>
    <col min="15883" max="16128" width="11.42578125" style="11"/>
    <col min="16129" max="16130" width="9.5703125" style="11" customWidth="1"/>
    <col min="16131" max="16131" width="11.42578125" style="11" customWidth="1"/>
    <col min="16132" max="16133" width="9.140625" style="11" customWidth="1"/>
    <col min="16134" max="16135" width="8.42578125" style="11" customWidth="1"/>
    <col min="16136" max="16137" width="11.42578125" style="11"/>
    <col min="16138" max="16138" width="3" style="11" customWidth="1"/>
    <col min="16139" max="16384" width="11.42578125" style="11"/>
  </cols>
  <sheetData>
    <row r="1" spans="1:10" s="1" customFormat="1" ht="30.75" customHeight="1" thickBot="1" x14ac:dyDescent="0.3">
      <c r="A1" s="1" t="s">
        <v>8</v>
      </c>
      <c r="B1" s="1" t="s">
        <v>9</v>
      </c>
      <c r="C1" s="1" t="s">
        <v>10</v>
      </c>
      <c r="D1" s="1" t="s">
        <v>11</v>
      </c>
      <c r="E1" s="1" t="s">
        <v>12</v>
      </c>
      <c r="F1" s="1" t="s">
        <v>13</v>
      </c>
      <c r="G1" s="1" t="s">
        <v>14</v>
      </c>
      <c r="I1" s="1" t="s">
        <v>15</v>
      </c>
      <c r="J1" s="2"/>
    </row>
    <row r="2" spans="1:10" s="3" customFormat="1" x14ac:dyDescent="0.25">
      <c r="A2" s="3">
        <v>0</v>
      </c>
      <c r="F2" s="3" t="s">
        <v>16</v>
      </c>
      <c r="G2" s="3" t="s">
        <v>16</v>
      </c>
      <c r="J2" s="4"/>
    </row>
    <row r="3" spans="1:10" s="7" customFormat="1" x14ac:dyDescent="0.25">
      <c r="A3" s="5">
        <v>301001</v>
      </c>
      <c r="B3" s="5">
        <v>3</v>
      </c>
      <c r="C3" s="6">
        <v>1</v>
      </c>
      <c r="D3" s="5">
        <v>1</v>
      </c>
      <c r="E3" s="5">
        <v>1</v>
      </c>
      <c r="F3" s="5">
        <v>2</v>
      </c>
      <c r="G3" s="5">
        <v>3</v>
      </c>
      <c r="I3" s="7" t="s">
        <v>17</v>
      </c>
      <c r="J3" s="8"/>
    </row>
    <row r="4" spans="1:10" x14ac:dyDescent="0.25">
      <c r="A4" s="9">
        <v>302001</v>
      </c>
      <c r="B4" s="9">
        <v>3</v>
      </c>
      <c r="C4" s="10">
        <v>2</v>
      </c>
      <c r="D4" s="9">
        <v>2</v>
      </c>
      <c r="E4" s="9">
        <v>1</v>
      </c>
      <c r="F4" s="9">
        <v>1</v>
      </c>
      <c r="G4" s="9">
        <v>2</v>
      </c>
      <c r="I4" s="7" t="s">
        <v>18</v>
      </c>
    </row>
    <row r="5" spans="1:10" x14ac:dyDescent="0.25">
      <c r="A5" s="9">
        <v>303001</v>
      </c>
      <c r="B5" s="9">
        <v>3</v>
      </c>
      <c r="C5" s="10">
        <v>3</v>
      </c>
      <c r="D5" s="9">
        <v>3</v>
      </c>
      <c r="E5" s="9">
        <v>1</v>
      </c>
      <c r="F5" s="9">
        <v>3</v>
      </c>
      <c r="G5" s="9">
        <v>1</v>
      </c>
    </row>
    <row r="6" spans="1:10" x14ac:dyDescent="0.25">
      <c r="A6" s="11">
        <v>401001</v>
      </c>
      <c r="B6" s="11">
        <v>4</v>
      </c>
      <c r="C6" s="13">
        <v>1</v>
      </c>
      <c r="D6" s="11">
        <v>1</v>
      </c>
      <c r="E6" s="11">
        <v>1</v>
      </c>
      <c r="F6" s="11">
        <v>1</v>
      </c>
      <c r="G6" s="11">
        <v>2</v>
      </c>
    </row>
    <row r="7" spans="1:10" x14ac:dyDescent="0.25">
      <c r="A7" s="11">
        <v>402001</v>
      </c>
      <c r="B7" s="11">
        <v>4</v>
      </c>
      <c r="C7" s="13">
        <v>3</v>
      </c>
      <c r="D7" s="11">
        <v>2</v>
      </c>
      <c r="E7" s="11">
        <v>1</v>
      </c>
      <c r="F7" s="11">
        <v>1</v>
      </c>
      <c r="G7" s="11">
        <v>3</v>
      </c>
    </row>
    <row r="8" spans="1:10" x14ac:dyDescent="0.25">
      <c r="A8" s="11">
        <v>403001</v>
      </c>
      <c r="B8" s="11">
        <v>4</v>
      </c>
      <c r="C8" s="13">
        <v>5</v>
      </c>
      <c r="D8" s="11">
        <v>3</v>
      </c>
      <c r="E8" s="11">
        <v>1</v>
      </c>
      <c r="F8" s="11">
        <v>1</v>
      </c>
      <c r="G8" s="11">
        <v>4</v>
      </c>
    </row>
    <row r="9" spans="1:10" x14ac:dyDescent="0.25">
      <c r="A9" s="11">
        <v>401002</v>
      </c>
      <c r="B9" s="11">
        <v>4</v>
      </c>
      <c r="C9" s="13">
        <v>2</v>
      </c>
      <c r="D9" s="11">
        <v>1</v>
      </c>
      <c r="E9" s="11">
        <v>2</v>
      </c>
      <c r="F9" s="11">
        <v>3</v>
      </c>
      <c r="G9" s="11">
        <v>4</v>
      </c>
    </row>
    <row r="10" spans="1:10" x14ac:dyDescent="0.25">
      <c r="A10" s="11">
        <v>402002</v>
      </c>
      <c r="B10" s="11">
        <v>4</v>
      </c>
      <c r="C10" s="13">
        <v>4</v>
      </c>
      <c r="D10" s="11">
        <v>2</v>
      </c>
      <c r="E10" s="11">
        <v>2</v>
      </c>
      <c r="F10" s="11">
        <v>4</v>
      </c>
      <c r="G10" s="11">
        <v>2</v>
      </c>
    </row>
    <row r="11" spans="1:10" x14ac:dyDescent="0.25">
      <c r="A11" s="11">
        <v>403002</v>
      </c>
      <c r="B11" s="11">
        <v>4</v>
      </c>
      <c r="C11" s="13">
        <v>6</v>
      </c>
      <c r="D11" s="11">
        <v>3</v>
      </c>
      <c r="E11" s="11">
        <v>2</v>
      </c>
      <c r="F11" s="11">
        <v>2</v>
      </c>
      <c r="G11" s="11">
        <v>3</v>
      </c>
    </row>
    <row r="12" spans="1:10" x14ac:dyDescent="0.25">
      <c r="A12" s="9">
        <v>501001</v>
      </c>
      <c r="B12" s="9">
        <v>5</v>
      </c>
      <c r="C12" s="10">
        <v>1</v>
      </c>
      <c r="D12" s="9">
        <v>1</v>
      </c>
      <c r="E12" s="9">
        <v>1</v>
      </c>
      <c r="F12" s="9">
        <v>2</v>
      </c>
      <c r="G12" s="9">
        <v>5</v>
      </c>
    </row>
    <row r="13" spans="1:10" x14ac:dyDescent="0.25">
      <c r="A13" s="9">
        <v>502001</v>
      </c>
      <c r="B13" s="9">
        <v>5</v>
      </c>
      <c r="C13" s="10">
        <v>3</v>
      </c>
      <c r="D13" s="9">
        <v>2</v>
      </c>
      <c r="E13" s="9">
        <v>1</v>
      </c>
      <c r="F13" s="9">
        <v>5</v>
      </c>
      <c r="G13" s="9">
        <v>3</v>
      </c>
    </row>
    <row r="14" spans="1:10" x14ac:dyDescent="0.25">
      <c r="A14" s="9">
        <v>503001</v>
      </c>
      <c r="B14" s="9">
        <v>5</v>
      </c>
      <c r="C14" s="10">
        <v>5</v>
      </c>
      <c r="D14" s="9">
        <v>3</v>
      </c>
      <c r="E14" s="9">
        <v>1</v>
      </c>
      <c r="F14" s="9">
        <v>3</v>
      </c>
      <c r="G14" s="9">
        <v>1</v>
      </c>
    </row>
    <row r="15" spans="1:10" x14ac:dyDescent="0.25">
      <c r="A15" s="9">
        <v>504001</v>
      </c>
      <c r="B15" s="9">
        <v>5</v>
      </c>
      <c r="C15" s="10">
        <v>7</v>
      </c>
      <c r="D15" s="9">
        <v>4</v>
      </c>
      <c r="E15" s="9">
        <v>1</v>
      </c>
      <c r="F15" s="9">
        <v>1</v>
      </c>
      <c r="G15" s="9">
        <v>4</v>
      </c>
    </row>
    <row r="16" spans="1:10" x14ac:dyDescent="0.25">
      <c r="A16" s="9">
        <v>505001</v>
      </c>
      <c r="B16" s="9">
        <v>5</v>
      </c>
      <c r="C16" s="10">
        <v>9</v>
      </c>
      <c r="D16" s="9">
        <v>5</v>
      </c>
      <c r="E16" s="9">
        <v>1</v>
      </c>
      <c r="F16" s="9">
        <v>4</v>
      </c>
      <c r="G16" s="9">
        <v>2</v>
      </c>
    </row>
    <row r="17" spans="1:7" x14ac:dyDescent="0.25">
      <c r="A17" s="9">
        <v>501002</v>
      </c>
      <c r="B17" s="9">
        <v>5</v>
      </c>
      <c r="C17" s="10">
        <v>2</v>
      </c>
      <c r="D17" s="9">
        <v>1</v>
      </c>
      <c r="E17" s="9">
        <v>2</v>
      </c>
      <c r="F17" s="9">
        <v>3</v>
      </c>
      <c r="G17" s="9">
        <v>4</v>
      </c>
    </row>
    <row r="18" spans="1:7" x14ac:dyDescent="0.25">
      <c r="A18" s="9">
        <v>502002</v>
      </c>
      <c r="B18" s="9">
        <v>5</v>
      </c>
      <c r="C18" s="10">
        <v>4</v>
      </c>
      <c r="D18" s="9">
        <v>2</v>
      </c>
      <c r="E18" s="9">
        <v>2</v>
      </c>
      <c r="F18" s="9">
        <v>1</v>
      </c>
      <c r="G18" s="9">
        <v>2</v>
      </c>
    </row>
    <row r="19" spans="1:7" x14ac:dyDescent="0.25">
      <c r="A19" s="9">
        <v>503002</v>
      </c>
      <c r="B19" s="9">
        <v>5</v>
      </c>
      <c r="C19" s="10">
        <v>6</v>
      </c>
      <c r="D19" s="9">
        <v>3</v>
      </c>
      <c r="E19" s="9">
        <v>2</v>
      </c>
      <c r="F19" s="9">
        <v>4</v>
      </c>
      <c r="G19" s="9">
        <v>5</v>
      </c>
    </row>
    <row r="20" spans="1:7" x14ac:dyDescent="0.25">
      <c r="A20" s="9">
        <v>504002</v>
      </c>
      <c r="B20" s="9">
        <v>5</v>
      </c>
      <c r="C20" s="10">
        <v>8</v>
      </c>
      <c r="D20" s="9">
        <v>4</v>
      </c>
      <c r="E20" s="9">
        <v>2</v>
      </c>
      <c r="F20" s="9">
        <v>2</v>
      </c>
      <c r="G20" s="9">
        <v>3</v>
      </c>
    </row>
    <row r="21" spans="1:7" x14ac:dyDescent="0.25">
      <c r="A21" s="9">
        <v>505002</v>
      </c>
      <c r="B21" s="9">
        <v>5</v>
      </c>
      <c r="C21" s="10">
        <v>10</v>
      </c>
      <c r="D21" s="9">
        <v>5</v>
      </c>
      <c r="E21" s="9">
        <v>2</v>
      </c>
      <c r="F21" s="9">
        <v>5</v>
      </c>
      <c r="G21" s="9">
        <v>1</v>
      </c>
    </row>
    <row r="22" spans="1:7" x14ac:dyDescent="0.25">
      <c r="A22" s="11">
        <v>601001</v>
      </c>
      <c r="B22" s="11">
        <v>6</v>
      </c>
      <c r="C22" s="13">
        <v>1</v>
      </c>
      <c r="D22" s="11">
        <v>1</v>
      </c>
      <c r="E22" s="11">
        <v>1</v>
      </c>
      <c r="F22" s="11">
        <v>3</v>
      </c>
      <c r="G22" s="11">
        <v>6</v>
      </c>
    </row>
    <row r="23" spans="1:7" x14ac:dyDescent="0.25">
      <c r="A23" s="11">
        <v>602001</v>
      </c>
      <c r="B23" s="11">
        <v>6</v>
      </c>
      <c r="C23" s="13">
        <v>4</v>
      </c>
      <c r="D23" s="11">
        <v>2</v>
      </c>
      <c r="E23" s="11">
        <v>1</v>
      </c>
      <c r="F23" s="11">
        <v>6</v>
      </c>
      <c r="G23" s="11">
        <v>2</v>
      </c>
    </row>
    <row r="24" spans="1:7" x14ac:dyDescent="0.25">
      <c r="A24" s="11">
        <v>603001</v>
      </c>
      <c r="B24" s="11">
        <v>6</v>
      </c>
      <c r="C24" s="13">
        <v>7</v>
      </c>
      <c r="D24" s="11">
        <v>3</v>
      </c>
      <c r="E24" s="11">
        <v>1</v>
      </c>
      <c r="F24" s="11">
        <v>4</v>
      </c>
      <c r="G24" s="11">
        <v>3</v>
      </c>
    </row>
    <row r="25" spans="1:7" x14ac:dyDescent="0.25">
      <c r="A25" s="11">
        <v>604001</v>
      </c>
      <c r="B25" s="11">
        <v>6</v>
      </c>
      <c r="C25" s="13">
        <v>10</v>
      </c>
      <c r="D25" s="11">
        <v>4</v>
      </c>
      <c r="E25" s="11">
        <v>1</v>
      </c>
      <c r="F25" s="11">
        <v>2</v>
      </c>
      <c r="G25" s="11">
        <v>4</v>
      </c>
    </row>
    <row r="26" spans="1:7" x14ac:dyDescent="0.25">
      <c r="A26" s="11">
        <v>605001</v>
      </c>
      <c r="B26" s="11">
        <v>6</v>
      </c>
      <c r="C26" s="13">
        <v>13</v>
      </c>
      <c r="D26" s="11">
        <v>5</v>
      </c>
      <c r="E26" s="11">
        <v>1</v>
      </c>
      <c r="F26" s="11">
        <v>1</v>
      </c>
      <c r="G26" s="11">
        <v>5</v>
      </c>
    </row>
    <row r="27" spans="1:7" x14ac:dyDescent="0.25">
      <c r="A27" s="11">
        <v>601002</v>
      </c>
      <c r="B27" s="11">
        <v>6</v>
      </c>
      <c r="C27" s="13">
        <v>2</v>
      </c>
      <c r="D27" s="11">
        <v>1</v>
      </c>
      <c r="E27" s="11">
        <v>2</v>
      </c>
      <c r="F27" s="11">
        <v>1</v>
      </c>
      <c r="G27" s="11">
        <v>2</v>
      </c>
    </row>
    <row r="28" spans="1:7" x14ac:dyDescent="0.25">
      <c r="A28" s="11">
        <v>602002</v>
      </c>
      <c r="B28" s="11">
        <v>6</v>
      </c>
      <c r="C28" s="13">
        <v>5</v>
      </c>
      <c r="D28" s="11">
        <v>2</v>
      </c>
      <c r="E28" s="11">
        <v>2</v>
      </c>
      <c r="F28" s="11">
        <v>5</v>
      </c>
      <c r="G28" s="11">
        <v>3</v>
      </c>
    </row>
    <row r="29" spans="1:7" x14ac:dyDescent="0.25">
      <c r="A29" s="11">
        <v>603002</v>
      </c>
      <c r="B29" s="11">
        <v>6</v>
      </c>
      <c r="C29" s="13">
        <v>8</v>
      </c>
      <c r="D29" s="11">
        <v>3</v>
      </c>
      <c r="E29" s="11">
        <v>2</v>
      </c>
      <c r="F29" s="11">
        <v>2</v>
      </c>
      <c r="G29" s="11">
        <v>5</v>
      </c>
    </row>
    <row r="30" spans="1:7" x14ac:dyDescent="0.25">
      <c r="A30" s="11">
        <v>604002</v>
      </c>
      <c r="B30" s="11">
        <v>6</v>
      </c>
      <c r="C30" s="13">
        <v>11</v>
      </c>
      <c r="D30" s="11">
        <v>4</v>
      </c>
      <c r="E30" s="11">
        <v>2</v>
      </c>
      <c r="F30" s="11">
        <v>3</v>
      </c>
      <c r="G30" s="11">
        <v>1</v>
      </c>
    </row>
    <row r="31" spans="1:7" x14ac:dyDescent="0.25">
      <c r="A31" s="11">
        <v>605002</v>
      </c>
      <c r="B31" s="11">
        <v>6</v>
      </c>
      <c r="C31" s="13">
        <v>14</v>
      </c>
      <c r="D31" s="11">
        <v>5</v>
      </c>
      <c r="E31" s="11">
        <v>2</v>
      </c>
      <c r="F31" s="11">
        <v>6</v>
      </c>
      <c r="G31" s="11">
        <v>4</v>
      </c>
    </row>
    <row r="32" spans="1:7" x14ac:dyDescent="0.25">
      <c r="A32" s="11">
        <v>601003</v>
      </c>
      <c r="B32" s="11">
        <v>6</v>
      </c>
      <c r="C32" s="13">
        <v>3</v>
      </c>
      <c r="D32" s="11">
        <v>1</v>
      </c>
      <c r="E32" s="11">
        <v>3</v>
      </c>
      <c r="F32" s="11">
        <v>4</v>
      </c>
      <c r="G32" s="11">
        <v>5</v>
      </c>
    </row>
    <row r="33" spans="1:7" x14ac:dyDescent="0.25">
      <c r="A33" s="11">
        <v>602003</v>
      </c>
      <c r="B33" s="11">
        <v>6</v>
      </c>
      <c r="C33" s="13">
        <v>6</v>
      </c>
      <c r="D33" s="11">
        <v>2</v>
      </c>
      <c r="E33" s="11">
        <v>3</v>
      </c>
      <c r="F33" s="11">
        <v>1</v>
      </c>
      <c r="G33" s="11">
        <v>4</v>
      </c>
    </row>
    <row r="34" spans="1:7" x14ac:dyDescent="0.25">
      <c r="A34" s="11">
        <v>603003</v>
      </c>
      <c r="B34" s="11">
        <v>6</v>
      </c>
      <c r="C34" s="13">
        <v>9</v>
      </c>
      <c r="D34" s="11">
        <v>3</v>
      </c>
      <c r="E34" s="11">
        <v>3</v>
      </c>
      <c r="F34" s="11">
        <v>6</v>
      </c>
      <c r="G34" s="11">
        <v>1</v>
      </c>
    </row>
    <row r="35" spans="1:7" x14ac:dyDescent="0.25">
      <c r="A35" s="11">
        <v>604003</v>
      </c>
      <c r="B35" s="11">
        <v>6</v>
      </c>
      <c r="C35" s="13">
        <v>12</v>
      </c>
      <c r="D35" s="11">
        <v>4</v>
      </c>
      <c r="E35" s="11">
        <v>3</v>
      </c>
      <c r="F35" s="11">
        <v>5</v>
      </c>
      <c r="G35" s="11">
        <v>6</v>
      </c>
    </row>
    <row r="36" spans="1:7" x14ac:dyDescent="0.25">
      <c r="A36" s="11">
        <v>605003</v>
      </c>
      <c r="B36" s="11">
        <v>6</v>
      </c>
      <c r="C36" s="13">
        <v>15</v>
      </c>
      <c r="D36" s="11">
        <v>5</v>
      </c>
      <c r="E36" s="11">
        <v>3</v>
      </c>
      <c r="F36" s="11">
        <v>2</v>
      </c>
      <c r="G36" s="11">
        <v>3</v>
      </c>
    </row>
    <row r="37" spans="1:7" x14ac:dyDescent="0.25">
      <c r="A37" s="9">
        <v>701001</v>
      </c>
      <c r="B37" s="9">
        <v>7</v>
      </c>
      <c r="C37" s="10">
        <v>1</v>
      </c>
      <c r="D37" s="9">
        <v>1</v>
      </c>
      <c r="E37" s="9">
        <v>1</v>
      </c>
      <c r="F37" s="9">
        <v>2</v>
      </c>
      <c r="G37" s="9">
        <v>7</v>
      </c>
    </row>
    <row r="38" spans="1:7" x14ac:dyDescent="0.25">
      <c r="A38" s="9">
        <v>702001</v>
      </c>
      <c r="B38" s="9">
        <v>7</v>
      </c>
      <c r="C38" s="10">
        <v>4</v>
      </c>
      <c r="D38" s="9">
        <v>2</v>
      </c>
      <c r="E38" s="9">
        <v>1</v>
      </c>
      <c r="F38" s="9">
        <v>6</v>
      </c>
      <c r="G38" s="9">
        <v>4</v>
      </c>
    </row>
    <row r="39" spans="1:7" x14ac:dyDescent="0.25">
      <c r="A39" s="9">
        <v>703001</v>
      </c>
      <c r="B39" s="9">
        <v>7</v>
      </c>
      <c r="C39" s="10">
        <v>7</v>
      </c>
      <c r="D39" s="9">
        <v>3</v>
      </c>
      <c r="E39" s="9">
        <v>1</v>
      </c>
      <c r="F39" s="9">
        <v>3</v>
      </c>
      <c r="G39" s="9">
        <v>1</v>
      </c>
    </row>
    <row r="40" spans="1:7" x14ac:dyDescent="0.25">
      <c r="A40" s="9">
        <v>704001</v>
      </c>
      <c r="B40" s="9">
        <v>7</v>
      </c>
      <c r="C40" s="10">
        <v>10</v>
      </c>
      <c r="D40" s="9">
        <v>4</v>
      </c>
      <c r="E40" s="9">
        <v>1</v>
      </c>
      <c r="F40" s="9">
        <v>7</v>
      </c>
      <c r="G40" s="9">
        <v>5</v>
      </c>
    </row>
    <row r="41" spans="1:7" x14ac:dyDescent="0.25">
      <c r="A41" s="9">
        <v>705001</v>
      </c>
      <c r="B41" s="9">
        <v>7</v>
      </c>
      <c r="C41" s="10">
        <v>13</v>
      </c>
      <c r="D41" s="9">
        <v>5</v>
      </c>
      <c r="E41" s="9">
        <v>1</v>
      </c>
      <c r="F41" s="9">
        <v>4</v>
      </c>
      <c r="G41" s="9">
        <v>2</v>
      </c>
    </row>
    <row r="42" spans="1:7" x14ac:dyDescent="0.25">
      <c r="A42" s="9">
        <v>706001</v>
      </c>
      <c r="B42" s="9">
        <v>7</v>
      </c>
      <c r="C42" s="10">
        <v>16</v>
      </c>
      <c r="D42" s="9">
        <v>6</v>
      </c>
      <c r="E42" s="9">
        <v>1</v>
      </c>
      <c r="F42" s="9">
        <v>1</v>
      </c>
      <c r="G42" s="9">
        <v>6</v>
      </c>
    </row>
    <row r="43" spans="1:7" x14ac:dyDescent="0.25">
      <c r="A43" s="9">
        <v>707001</v>
      </c>
      <c r="B43" s="9">
        <v>7</v>
      </c>
      <c r="C43" s="10">
        <v>19</v>
      </c>
      <c r="D43" s="9">
        <v>7</v>
      </c>
      <c r="E43" s="9">
        <v>1</v>
      </c>
      <c r="F43" s="9">
        <v>5</v>
      </c>
      <c r="G43" s="9">
        <v>3</v>
      </c>
    </row>
    <row r="44" spans="1:7" x14ac:dyDescent="0.25">
      <c r="A44" s="9">
        <v>701002</v>
      </c>
      <c r="B44" s="9">
        <v>7</v>
      </c>
      <c r="C44" s="10">
        <v>2</v>
      </c>
      <c r="D44" s="9">
        <v>1</v>
      </c>
      <c r="E44" s="9">
        <v>2</v>
      </c>
      <c r="F44" s="9">
        <v>3</v>
      </c>
      <c r="G44" s="9">
        <v>6</v>
      </c>
    </row>
    <row r="45" spans="1:7" x14ac:dyDescent="0.25">
      <c r="A45" s="9">
        <v>702002</v>
      </c>
      <c r="B45" s="9">
        <v>7</v>
      </c>
      <c r="C45" s="10">
        <v>5</v>
      </c>
      <c r="D45" s="9">
        <v>2</v>
      </c>
      <c r="E45" s="9">
        <v>2</v>
      </c>
      <c r="F45" s="9">
        <v>7</v>
      </c>
      <c r="G45" s="9">
        <v>3</v>
      </c>
    </row>
    <row r="46" spans="1:7" x14ac:dyDescent="0.25">
      <c r="A46" s="9">
        <v>703002</v>
      </c>
      <c r="B46" s="9">
        <v>7</v>
      </c>
      <c r="C46" s="10">
        <v>8</v>
      </c>
      <c r="D46" s="9">
        <v>3</v>
      </c>
      <c r="E46" s="9">
        <v>2</v>
      </c>
      <c r="F46" s="9">
        <v>4</v>
      </c>
      <c r="G46" s="9">
        <v>7</v>
      </c>
    </row>
    <row r="47" spans="1:7" x14ac:dyDescent="0.25">
      <c r="A47" s="9">
        <v>704002</v>
      </c>
      <c r="B47" s="9">
        <v>7</v>
      </c>
      <c r="C47" s="10">
        <v>11</v>
      </c>
      <c r="D47" s="9">
        <v>4</v>
      </c>
      <c r="E47" s="9">
        <v>2</v>
      </c>
      <c r="F47" s="9">
        <v>1</v>
      </c>
      <c r="G47" s="9">
        <v>4</v>
      </c>
    </row>
    <row r="48" spans="1:7" x14ac:dyDescent="0.25">
      <c r="A48" s="9">
        <v>705002</v>
      </c>
      <c r="B48" s="9">
        <v>7</v>
      </c>
      <c r="C48" s="10">
        <v>14</v>
      </c>
      <c r="D48" s="9">
        <v>5</v>
      </c>
      <c r="E48" s="9">
        <v>2</v>
      </c>
      <c r="F48" s="9">
        <v>5</v>
      </c>
      <c r="G48" s="9">
        <v>1</v>
      </c>
    </row>
    <row r="49" spans="1:10" x14ac:dyDescent="0.25">
      <c r="A49" s="9">
        <v>706002</v>
      </c>
      <c r="B49" s="9">
        <v>7</v>
      </c>
      <c r="C49" s="10">
        <v>17</v>
      </c>
      <c r="D49" s="9">
        <v>6</v>
      </c>
      <c r="E49" s="9">
        <v>2</v>
      </c>
      <c r="F49" s="9">
        <v>2</v>
      </c>
      <c r="G49" s="9">
        <v>5</v>
      </c>
    </row>
    <row r="50" spans="1:10" x14ac:dyDescent="0.25">
      <c r="A50" s="9">
        <v>707002</v>
      </c>
      <c r="B50" s="9">
        <v>7</v>
      </c>
      <c r="C50" s="10">
        <v>20</v>
      </c>
      <c r="D50" s="9">
        <v>7</v>
      </c>
      <c r="E50" s="9">
        <v>2</v>
      </c>
      <c r="F50" s="9">
        <v>6</v>
      </c>
      <c r="G50" s="9">
        <v>2</v>
      </c>
    </row>
    <row r="51" spans="1:10" x14ac:dyDescent="0.25">
      <c r="A51" s="9">
        <v>701003</v>
      </c>
      <c r="B51" s="9">
        <v>7</v>
      </c>
      <c r="C51" s="10">
        <v>3</v>
      </c>
      <c r="D51" s="9">
        <v>1</v>
      </c>
      <c r="E51" s="9">
        <v>3</v>
      </c>
      <c r="F51" s="9">
        <v>4</v>
      </c>
      <c r="G51" s="9">
        <v>5</v>
      </c>
    </row>
    <row r="52" spans="1:10" x14ac:dyDescent="0.25">
      <c r="A52" s="9">
        <v>702003</v>
      </c>
      <c r="B52" s="9">
        <v>7</v>
      </c>
      <c r="C52" s="10">
        <v>6</v>
      </c>
      <c r="D52" s="9">
        <v>2</v>
      </c>
      <c r="E52" s="9">
        <v>3</v>
      </c>
      <c r="F52" s="9">
        <v>1</v>
      </c>
      <c r="G52" s="9">
        <v>2</v>
      </c>
    </row>
    <row r="53" spans="1:10" x14ac:dyDescent="0.25">
      <c r="A53" s="9">
        <v>703003</v>
      </c>
      <c r="B53" s="9">
        <v>7</v>
      </c>
      <c r="C53" s="10">
        <v>9</v>
      </c>
      <c r="D53" s="9">
        <v>3</v>
      </c>
      <c r="E53" s="9">
        <v>3</v>
      </c>
      <c r="F53" s="9">
        <v>5</v>
      </c>
      <c r="G53" s="9">
        <v>6</v>
      </c>
    </row>
    <row r="54" spans="1:10" x14ac:dyDescent="0.25">
      <c r="A54" s="9">
        <v>704003</v>
      </c>
      <c r="B54" s="9">
        <v>7</v>
      </c>
      <c r="C54" s="10">
        <v>12</v>
      </c>
      <c r="D54" s="9">
        <v>4</v>
      </c>
      <c r="E54" s="9">
        <v>3</v>
      </c>
      <c r="F54" s="9">
        <v>2</v>
      </c>
      <c r="G54" s="9">
        <v>3</v>
      </c>
    </row>
    <row r="55" spans="1:10" x14ac:dyDescent="0.25">
      <c r="A55" s="9">
        <v>705003</v>
      </c>
      <c r="B55" s="9">
        <v>7</v>
      </c>
      <c r="C55" s="10">
        <v>15</v>
      </c>
      <c r="D55" s="9">
        <v>5</v>
      </c>
      <c r="E55" s="9">
        <v>3</v>
      </c>
      <c r="F55" s="9">
        <v>6</v>
      </c>
      <c r="G55" s="9">
        <v>7</v>
      </c>
    </row>
    <row r="56" spans="1:10" x14ac:dyDescent="0.25">
      <c r="A56" s="9">
        <v>706003</v>
      </c>
      <c r="B56" s="9">
        <v>7</v>
      </c>
      <c r="C56" s="10">
        <v>18</v>
      </c>
      <c r="D56" s="9">
        <v>6</v>
      </c>
      <c r="E56" s="9">
        <v>3</v>
      </c>
      <c r="F56" s="9">
        <v>3</v>
      </c>
      <c r="G56" s="9">
        <v>4</v>
      </c>
    </row>
    <row r="57" spans="1:10" x14ac:dyDescent="0.25">
      <c r="A57" s="9">
        <v>707003</v>
      </c>
      <c r="B57" s="9">
        <v>7</v>
      </c>
      <c r="C57" s="10">
        <v>21</v>
      </c>
      <c r="D57" s="9">
        <v>7</v>
      </c>
      <c r="E57" s="9">
        <v>3</v>
      </c>
      <c r="F57" s="9">
        <v>7</v>
      </c>
      <c r="G57" s="9">
        <v>1</v>
      </c>
    </row>
    <row r="58" spans="1:10" x14ac:dyDescent="0.2">
      <c r="A58" s="11">
        <v>801001</v>
      </c>
      <c r="B58" s="11">
        <v>8</v>
      </c>
      <c r="C58" s="13">
        <v>1</v>
      </c>
      <c r="D58" s="11">
        <v>1</v>
      </c>
      <c r="E58" s="11">
        <v>1</v>
      </c>
      <c r="F58" s="11">
        <v>4</v>
      </c>
      <c r="G58" s="11">
        <v>5</v>
      </c>
      <c r="J58" s="14">
        <v>2</v>
      </c>
    </row>
    <row r="59" spans="1:10" x14ac:dyDescent="0.2">
      <c r="A59" s="11">
        <v>802001</v>
      </c>
      <c r="B59" s="11">
        <v>8</v>
      </c>
      <c r="C59" s="13">
        <v>5</v>
      </c>
      <c r="D59" s="11">
        <v>2</v>
      </c>
      <c r="E59" s="11">
        <v>1</v>
      </c>
      <c r="F59" s="11">
        <v>3</v>
      </c>
      <c r="G59" s="11">
        <v>7</v>
      </c>
      <c r="J59" s="14">
        <v>3</v>
      </c>
    </row>
    <row r="60" spans="1:10" x14ac:dyDescent="0.2">
      <c r="A60" s="11">
        <v>803001</v>
      </c>
      <c r="B60" s="11">
        <v>8</v>
      </c>
      <c r="C60" s="13">
        <v>9</v>
      </c>
      <c r="D60" s="11">
        <v>3</v>
      </c>
      <c r="E60" s="11">
        <v>1</v>
      </c>
      <c r="F60" s="11">
        <v>2</v>
      </c>
      <c r="G60" s="11">
        <v>6</v>
      </c>
      <c r="J60" s="14">
        <v>4</v>
      </c>
    </row>
    <row r="61" spans="1:10" x14ac:dyDescent="0.2">
      <c r="A61" s="11">
        <v>804001</v>
      </c>
      <c r="B61" s="11">
        <v>8</v>
      </c>
      <c r="C61" s="13">
        <v>13</v>
      </c>
      <c r="D61" s="11">
        <v>4</v>
      </c>
      <c r="E61" s="11">
        <v>1</v>
      </c>
      <c r="F61" s="11">
        <v>8</v>
      </c>
      <c r="G61" s="11">
        <v>3</v>
      </c>
      <c r="J61" s="14">
        <v>5</v>
      </c>
    </row>
    <row r="62" spans="1:10" x14ac:dyDescent="0.2">
      <c r="A62" s="11">
        <v>805001</v>
      </c>
      <c r="B62" s="11">
        <v>8</v>
      </c>
      <c r="C62" s="13">
        <v>17</v>
      </c>
      <c r="D62" s="11">
        <v>5</v>
      </c>
      <c r="E62" s="11">
        <v>1</v>
      </c>
      <c r="F62" s="11">
        <v>8</v>
      </c>
      <c r="G62" s="11">
        <v>6</v>
      </c>
      <c r="J62" s="14">
        <v>3</v>
      </c>
    </row>
    <row r="63" spans="1:10" x14ac:dyDescent="0.2">
      <c r="A63" s="11">
        <v>806001</v>
      </c>
      <c r="B63" s="11">
        <v>8</v>
      </c>
      <c r="C63" s="13">
        <v>21</v>
      </c>
      <c r="D63" s="11">
        <v>6</v>
      </c>
      <c r="E63" s="11">
        <v>1</v>
      </c>
      <c r="F63" s="11">
        <v>1</v>
      </c>
      <c r="G63" s="11">
        <v>2</v>
      </c>
      <c r="J63" s="14">
        <v>1</v>
      </c>
    </row>
    <row r="64" spans="1:10" x14ac:dyDescent="0.2">
      <c r="A64" s="11">
        <v>807001</v>
      </c>
      <c r="B64" s="11">
        <v>8</v>
      </c>
      <c r="C64" s="13">
        <v>25</v>
      </c>
      <c r="D64" s="11">
        <v>7</v>
      </c>
      <c r="E64" s="11">
        <v>1</v>
      </c>
      <c r="F64" s="11">
        <v>1</v>
      </c>
      <c r="G64" s="11">
        <v>5</v>
      </c>
      <c r="J64" s="14">
        <v>8</v>
      </c>
    </row>
    <row r="65" spans="1:10" x14ac:dyDescent="0.25">
      <c r="A65" s="11">
        <v>801002</v>
      </c>
      <c r="B65" s="11">
        <v>8</v>
      </c>
      <c r="C65" s="13">
        <v>2</v>
      </c>
      <c r="D65" s="11">
        <v>1</v>
      </c>
      <c r="E65" s="11">
        <v>2</v>
      </c>
      <c r="F65" s="11">
        <v>7</v>
      </c>
      <c r="G65" s="11">
        <v>6</v>
      </c>
      <c r="J65" s="12">
        <v>2</v>
      </c>
    </row>
    <row r="66" spans="1:10" x14ac:dyDescent="0.25">
      <c r="A66" s="11">
        <v>802002</v>
      </c>
      <c r="B66" s="11">
        <v>8</v>
      </c>
      <c r="C66" s="13">
        <v>6</v>
      </c>
      <c r="D66" s="11">
        <v>2</v>
      </c>
      <c r="E66" s="11">
        <v>2</v>
      </c>
      <c r="F66" s="11">
        <v>1</v>
      </c>
      <c r="G66" s="11">
        <v>4</v>
      </c>
      <c r="J66" s="12">
        <v>6</v>
      </c>
    </row>
    <row r="67" spans="1:10" x14ac:dyDescent="0.25">
      <c r="A67" s="11">
        <v>803002</v>
      </c>
      <c r="B67" s="11">
        <v>8</v>
      </c>
      <c r="C67" s="13">
        <v>10</v>
      </c>
      <c r="D67" s="11">
        <v>3</v>
      </c>
      <c r="E67" s="11">
        <v>2</v>
      </c>
      <c r="F67" s="11">
        <v>8</v>
      </c>
      <c r="G67" s="11">
        <v>5</v>
      </c>
      <c r="J67" s="12">
        <v>7</v>
      </c>
    </row>
    <row r="68" spans="1:10" x14ac:dyDescent="0.25">
      <c r="A68" s="11">
        <v>804002</v>
      </c>
      <c r="B68" s="11">
        <v>8</v>
      </c>
      <c r="C68" s="13">
        <v>14</v>
      </c>
      <c r="D68" s="11">
        <v>4</v>
      </c>
      <c r="E68" s="11">
        <v>2</v>
      </c>
      <c r="F68" s="11">
        <v>2</v>
      </c>
      <c r="G68" s="11">
        <v>4</v>
      </c>
      <c r="J68" s="12">
        <v>4</v>
      </c>
    </row>
    <row r="69" spans="1:10" x14ac:dyDescent="0.25">
      <c r="A69" s="11">
        <v>805002</v>
      </c>
      <c r="B69" s="11">
        <v>8</v>
      </c>
      <c r="C69" s="13">
        <v>18</v>
      </c>
      <c r="D69" s="11">
        <v>5</v>
      </c>
      <c r="E69" s="11">
        <v>2</v>
      </c>
      <c r="F69" s="11">
        <v>5</v>
      </c>
      <c r="G69" s="11">
        <v>2</v>
      </c>
      <c r="J69" s="12">
        <v>5</v>
      </c>
    </row>
    <row r="70" spans="1:10" x14ac:dyDescent="0.25">
      <c r="A70" s="11">
        <v>806002</v>
      </c>
      <c r="B70" s="11">
        <v>8</v>
      </c>
      <c r="C70" s="13">
        <v>22</v>
      </c>
      <c r="D70" s="11">
        <v>6</v>
      </c>
      <c r="E70" s="11">
        <v>2</v>
      </c>
      <c r="F70" s="11">
        <v>7</v>
      </c>
      <c r="G70" s="11">
        <v>8</v>
      </c>
      <c r="J70" s="12">
        <v>7</v>
      </c>
    </row>
    <row r="71" spans="1:10" x14ac:dyDescent="0.25">
      <c r="A71" s="11">
        <v>807002</v>
      </c>
      <c r="B71" s="11">
        <v>8</v>
      </c>
      <c r="C71" s="13">
        <v>26</v>
      </c>
      <c r="D71" s="11">
        <v>7</v>
      </c>
      <c r="E71" s="11">
        <v>2</v>
      </c>
      <c r="F71" s="11">
        <v>3</v>
      </c>
      <c r="G71" s="11">
        <v>6</v>
      </c>
      <c r="J71" s="12">
        <v>8</v>
      </c>
    </row>
    <row r="72" spans="1:10" x14ac:dyDescent="0.25">
      <c r="A72" s="11">
        <v>801003</v>
      </c>
      <c r="B72" s="11">
        <v>8</v>
      </c>
      <c r="C72" s="13">
        <v>3</v>
      </c>
      <c r="D72" s="11">
        <v>1</v>
      </c>
      <c r="E72" s="11">
        <v>3</v>
      </c>
      <c r="F72" s="11">
        <v>8</v>
      </c>
      <c r="G72" s="11">
        <v>1</v>
      </c>
      <c r="J72" s="12">
        <v>2</v>
      </c>
    </row>
    <row r="73" spans="1:10" x14ac:dyDescent="0.25">
      <c r="A73" s="11">
        <v>802003</v>
      </c>
      <c r="B73" s="11">
        <v>8</v>
      </c>
      <c r="C73" s="13">
        <v>7</v>
      </c>
      <c r="D73" s="11">
        <v>2</v>
      </c>
      <c r="E73" s="11">
        <v>3</v>
      </c>
      <c r="F73" s="11">
        <v>6</v>
      </c>
      <c r="G73" s="11">
        <v>5</v>
      </c>
      <c r="J73" s="12">
        <v>6</v>
      </c>
    </row>
    <row r="74" spans="1:10" x14ac:dyDescent="0.25">
      <c r="A74" s="11">
        <v>803003</v>
      </c>
      <c r="B74" s="11">
        <v>8</v>
      </c>
      <c r="C74" s="13">
        <v>11</v>
      </c>
      <c r="D74" s="11">
        <v>3</v>
      </c>
      <c r="E74" s="11">
        <v>3</v>
      </c>
      <c r="F74" s="11">
        <v>4</v>
      </c>
      <c r="G74" s="11">
        <v>3</v>
      </c>
      <c r="J74" s="12">
        <v>1</v>
      </c>
    </row>
    <row r="75" spans="1:10" x14ac:dyDescent="0.25">
      <c r="A75" s="11">
        <v>804003</v>
      </c>
      <c r="B75" s="11">
        <v>8</v>
      </c>
      <c r="C75" s="13">
        <v>15</v>
      </c>
      <c r="D75" s="11">
        <v>4</v>
      </c>
      <c r="E75" s="11">
        <v>3</v>
      </c>
      <c r="F75" s="11">
        <v>5</v>
      </c>
      <c r="G75" s="11">
        <v>7</v>
      </c>
      <c r="J75" s="12">
        <v>4</v>
      </c>
    </row>
    <row r="76" spans="1:10" x14ac:dyDescent="0.25">
      <c r="A76" s="11">
        <v>805003</v>
      </c>
      <c r="B76" s="11">
        <v>8</v>
      </c>
      <c r="C76" s="13">
        <v>19</v>
      </c>
      <c r="D76" s="11">
        <v>5</v>
      </c>
      <c r="E76" s="11">
        <v>3</v>
      </c>
      <c r="F76" s="11">
        <v>3</v>
      </c>
      <c r="G76" s="11">
        <v>1</v>
      </c>
      <c r="J76" s="12">
        <v>5</v>
      </c>
    </row>
    <row r="77" spans="1:10" x14ac:dyDescent="0.25">
      <c r="A77" s="11">
        <v>806003</v>
      </c>
      <c r="B77" s="11">
        <v>8</v>
      </c>
      <c r="C77" s="13">
        <v>23</v>
      </c>
      <c r="D77" s="11">
        <v>6</v>
      </c>
      <c r="E77" s="11">
        <v>3</v>
      </c>
      <c r="F77" s="11">
        <v>6</v>
      </c>
      <c r="G77" s="11">
        <v>4</v>
      </c>
      <c r="J77" s="12">
        <v>6</v>
      </c>
    </row>
    <row r="78" spans="1:10" x14ac:dyDescent="0.25">
      <c r="A78" s="11">
        <v>807003</v>
      </c>
      <c r="B78" s="11">
        <v>8</v>
      </c>
      <c r="C78" s="13">
        <v>27</v>
      </c>
      <c r="D78" s="11">
        <v>7</v>
      </c>
      <c r="E78" s="11">
        <v>3</v>
      </c>
      <c r="F78" s="11">
        <v>7</v>
      </c>
      <c r="G78" s="11">
        <v>2</v>
      </c>
      <c r="J78" s="12">
        <v>4</v>
      </c>
    </row>
    <row r="79" spans="1:10" x14ac:dyDescent="0.25">
      <c r="A79" s="11">
        <v>801004</v>
      </c>
      <c r="B79" s="11">
        <v>8</v>
      </c>
      <c r="C79" s="13">
        <v>4</v>
      </c>
      <c r="D79" s="11">
        <v>1</v>
      </c>
      <c r="E79" s="11">
        <v>4</v>
      </c>
      <c r="F79" s="11">
        <v>2</v>
      </c>
      <c r="G79" s="11">
        <v>3</v>
      </c>
      <c r="J79" s="12">
        <v>8</v>
      </c>
    </row>
    <row r="80" spans="1:10" x14ac:dyDescent="0.25">
      <c r="A80" s="11">
        <v>802004</v>
      </c>
      <c r="B80" s="11">
        <v>8</v>
      </c>
      <c r="C80" s="13">
        <v>8</v>
      </c>
      <c r="D80" s="11">
        <v>2</v>
      </c>
      <c r="E80" s="11">
        <v>4</v>
      </c>
      <c r="F80" s="11">
        <v>2</v>
      </c>
      <c r="G80" s="11">
        <v>8</v>
      </c>
      <c r="J80" s="12">
        <v>2</v>
      </c>
    </row>
    <row r="81" spans="1:10" x14ac:dyDescent="0.25">
      <c r="A81" s="11">
        <v>803004</v>
      </c>
      <c r="B81" s="11">
        <v>8</v>
      </c>
      <c r="C81" s="13">
        <v>12</v>
      </c>
      <c r="D81" s="11">
        <v>3</v>
      </c>
      <c r="E81" s="11">
        <v>4</v>
      </c>
      <c r="F81" s="11">
        <v>1</v>
      </c>
      <c r="G81" s="11">
        <v>7</v>
      </c>
      <c r="J81" s="12">
        <v>3</v>
      </c>
    </row>
    <row r="82" spans="1:10" x14ac:dyDescent="0.25">
      <c r="A82" s="11">
        <v>804004</v>
      </c>
      <c r="B82" s="11">
        <v>8</v>
      </c>
      <c r="C82" s="13">
        <v>16</v>
      </c>
      <c r="D82" s="11">
        <v>4</v>
      </c>
      <c r="E82" s="11">
        <v>4</v>
      </c>
      <c r="F82" s="11">
        <v>6</v>
      </c>
      <c r="G82" s="11">
        <v>1</v>
      </c>
      <c r="J82" s="12">
        <v>7</v>
      </c>
    </row>
    <row r="83" spans="1:10" x14ac:dyDescent="0.25">
      <c r="A83" s="11">
        <v>805004</v>
      </c>
      <c r="B83" s="11">
        <v>8</v>
      </c>
      <c r="C83" s="13">
        <v>20</v>
      </c>
      <c r="D83" s="11">
        <v>5</v>
      </c>
      <c r="E83" s="11">
        <v>4</v>
      </c>
      <c r="F83" s="11">
        <v>7</v>
      </c>
      <c r="G83" s="11">
        <v>4</v>
      </c>
      <c r="J83" s="12">
        <v>8</v>
      </c>
    </row>
    <row r="84" spans="1:10" x14ac:dyDescent="0.25">
      <c r="A84" s="11">
        <v>806004</v>
      </c>
      <c r="B84" s="11">
        <v>8</v>
      </c>
      <c r="C84" s="13">
        <v>24</v>
      </c>
      <c r="D84" s="11">
        <v>6</v>
      </c>
      <c r="E84" s="11">
        <v>4</v>
      </c>
      <c r="F84" s="11">
        <v>5</v>
      </c>
      <c r="G84" s="11">
        <v>3</v>
      </c>
      <c r="J84" s="12">
        <v>1</v>
      </c>
    </row>
    <row r="85" spans="1:10" x14ac:dyDescent="0.25">
      <c r="A85" s="11">
        <v>807004</v>
      </c>
      <c r="B85" s="11">
        <v>8</v>
      </c>
      <c r="C85" s="13">
        <v>28</v>
      </c>
      <c r="D85" s="11">
        <v>7</v>
      </c>
      <c r="E85" s="11">
        <v>4</v>
      </c>
      <c r="F85" s="11">
        <v>4</v>
      </c>
      <c r="G85" s="11">
        <v>8</v>
      </c>
      <c r="J85" s="12">
        <v>6</v>
      </c>
    </row>
    <row r="86" spans="1:10" x14ac:dyDescent="0.25">
      <c r="A86" s="9">
        <v>901001</v>
      </c>
      <c r="B86" s="9">
        <v>9</v>
      </c>
      <c r="C86" s="10">
        <v>1</v>
      </c>
      <c r="D86" s="9">
        <v>1</v>
      </c>
      <c r="E86" s="9">
        <v>1</v>
      </c>
      <c r="F86" s="9">
        <v>2</v>
      </c>
      <c r="G86" s="9">
        <v>9</v>
      </c>
    </row>
    <row r="87" spans="1:10" x14ac:dyDescent="0.25">
      <c r="A87" s="9">
        <v>902001</v>
      </c>
      <c r="B87" s="9">
        <v>9</v>
      </c>
      <c r="C87" s="10">
        <v>5</v>
      </c>
      <c r="D87" s="9">
        <v>2</v>
      </c>
      <c r="E87" s="9">
        <v>1</v>
      </c>
      <c r="F87" s="9">
        <v>7</v>
      </c>
      <c r="G87" s="9">
        <v>5</v>
      </c>
    </row>
    <row r="88" spans="1:10" x14ac:dyDescent="0.25">
      <c r="A88" s="9">
        <v>903001</v>
      </c>
      <c r="B88" s="9">
        <v>9</v>
      </c>
      <c r="C88" s="10">
        <v>9</v>
      </c>
      <c r="D88" s="9">
        <v>3</v>
      </c>
      <c r="E88" s="9">
        <v>1</v>
      </c>
      <c r="F88" s="9">
        <v>3</v>
      </c>
      <c r="G88" s="9">
        <v>1</v>
      </c>
    </row>
    <row r="89" spans="1:10" x14ac:dyDescent="0.25">
      <c r="A89" s="9">
        <v>904001</v>
      </c>
      <c r="B89" s="9">
        <v>9</v>
      </c>
      <c r="C89" s="10">
        <v>13</v>
      </c>
      <c r="D89" s="9">
        <v>4</v>
      </c>
      <c r="E89" s="9">
        <v>1</v>
      </c>
      <c r="F89" s="9">
        <v>8</v>
      </c>
      <c r="G89" s="9">
        <v>6</v>
      </c>
    </row>
    <row r="90" spans="1:10" x14ac:dyDescent="0.25">
      <c r="A90" s="9">
        <v>905001</v>
      </c>
      <c r="B90" s="9">
        <v>9</v>
      </c>
      <c r="C90" s="10">
        <v>17</v>
      </c>
      <c r="D90" s="9">
        <v>5</v>
      </c>
      <c r="E90" s="9">
        <v>1</v>
      </c>
      <c r="F90" s="9">
        <v>4</v>
      </c>
      <c r="G90" s="9">
        <v>2</v>
      </c>
    </row>
    <row r="91" spans="1:10" x14ac:dyDescent="0.25">
      <c r="A91" s="9">
        <v>906001</v>
      </c>
      <c r="B91" s="9">
        <v>9</v>
      </c>
      <c r="C91" s="10">
        <v>21</v>
      </c>
      <c r="D91" s="9">
        <v>6</v>
      </c>
      <c r="E91" s="9">
        <v>1</v>
      </c>
      <c r="F91" s="9">
        <v>9</v>
      </c>
      <c r="G91" s="9">
        <v>7</v>
      </c>
    </row>
    <row r="92" spans="1:10" x14ac:dyDescent="0.25">
      <c r="A92" s="9">
        <v>907001</v>
      </c>
      <c r="B92" s="9">
        <v>9</v>
      </c>
      <c r="C92" s="10">
        <v>25</v>
      </c>
      <c r="D92" s="9">
        <v>7</v>
      </c>
      <c r="E92" s="9">
        <v>1</v>
      </c>
      <c r="F92" s="9">
        <v>5</v>
      </c>
      <c r="G92" s="9">
        <v>3</v>
      </c>
    </row>
    <row r="93" spans="1:10" x14ac:dyDescent="0.25">
      <c r="A93" s="9">
        <v>908001</v>
      </c>
      <c r="B93" s="9">
        <v>9</v>
      </c>
      <c r="C93" s="10">
        <v>29</v>
      </c>
      <c r="D93" s="9">
        <v>8</v>
      </c>
      <c r="E93" s="9">
        <v>1</v>
      </c>
      <c r="F93" s="9">
        <v>1</v>
      </c>
      <c r="G93" s="9">
        <v>8</v>
      </c>
    </row>
    <row r="94" spans="1:10" x14ac:dyDescent="0.25">
      <c r="A94" s="9">
        <v>909001</v>
      </c>
      <c r="B94" s="9">
        <v>9</v>
      </c>
      <c r="C94" s="10">
        <v>33</v>
      </c>
      <c r="D94" s="9">
        <v>9</v>
      </c>
      <c r="E94" s="9">
        <v>1</v>
      </c>
      <c r="F94" s="9">
        <v>6</v>
      </c>
      <c r="G94" s="9">
        <v>4</v>
      </c>
    </row>
    <row r="95" spans="1:10" x14ac:dyDescent="0.25">
      <c r="A95" s="9">
        <v>901002</v>
      </c>
      <c r="B95" s="9">
        <v>9</v>
      </c>
      <c r="C95" s="10">
        <v>2</v>
      </c>
      <c r="D95" s="9">
        <v>1</v>
      </c>
      <c r="E95" s="9">
        <v>2</v>
      </c>
      <c r="F95" s="9">
        <v>3</v>
      </c>
      <c r="G95" s="9">
        <v>8</v>
      </c>
    </row>
    <row r="96" spans="1:10" x14ac:dyDescent="0.25">
      <c r="A96" s="9">
        <v>902002</v>
      </c>
      <c r="B96" s="9">
        <v>9</v>
      </c>
      <c r="C96" s="10">
        <v>6</v>
      </c>
      <c r="D96" s="9">
        <v>2</v>
      </c>
      <c r="E96" s="9">
        <v>2</v>
      </c>
      <c r="F96" s="9">
        <v>8</v>
      </c>
      <c r="G96" s="9">
        <v>4</v>
      </c>
    </row>
    <row r="97" spans="1:7" x14ac:dyDescent="0.25">
      <c r="A97" s="9">
        <v>903002</v>
      </c>
      <c r="B97" s="9">
        <v>9</v>
      </c>
      <c r="C97" s="10">
        <v>10</v>
      </c>
      <c r="D97" s="9">
        <v>3</v>
      </c>
      <c r="E97" s="9">
        <v>2</v>
      </c>
      <c r="F97" s="9">
        <v>4</v>
      </c>
      <c r="G97" s="9">
        <v>9</v>
      </c>
    </row>
    <row r="98" spans="1:7" x14ac:dyDescent="0.25">
      <c r="A98" s="9">
        <v>904002</v>
      </c>
      <c r="B98" s="9">
        <v>9</v>
      </c>
      <c r="C98" s="10">
        <v>14</v>
      </c>
      <c r="D98" s="9">
        <v>4</v>
      </c>
      <c r="E98" s="9">
        <v>2</v>
      </c>
      <c r="F98" s="9">
        <v>9</v>
      </c>
      <c r="G98" s="9">
        <v>5</v>
      </c>
    </row>
    <row r="99" spans="1:7" x14ac:dyDescent="0.25">
      <c r="A99" s="9">
        <v>905002</v>
      </c>
      <c r="B99" s="9">
        <v>9</v>
      </c>
      <c r="C99" s="10">
        <v>18</v>
      </c>
      <c r="D99" s="9">
        <v>5</v>
      </c>
      <c r="E99" s="9">
        <v>2</v>
      </c>
      <c r="F99" s="9">
        <v>5</v>
      </c>
      <c r="G99" s="9">
        <v>1</v>
      </c>
    </row>
    <row r="100" spans="1:7" x14ac:dyDescent="0.25">
      <c r="A100" s="9">
        <v>906002</v>
      </c>
      <c r="B100" s="9">
        <v>9</v>
      </c>
      <c r="C100" s="10">
        <v>22</v>
      </c>
      <c r="D100" s="9">
        <v>6</v>
      </c>
      <c r="E100" s="9">
        <v>2</v>
      </c>
      <c r="F100" s="9">
        <v>1</v>
      </c>
      <c r="G100" s="9">
        <v>6</v>
      </c>
    </row>
    <row r="101" spans="1:7" x14ac:dyDescent="0.25">
      <c r="A101" s="9">
        <v>907002</v>
      </c>
      <c r="B101" s="9">
        <v>9</v>
      </c>
      <c r="C101" s="10">
        <v>26</v>
      </c>
      <c r="D101" s="9">
        <v>7</v>
      </c>
      <c r="E101" s="9">
        <v>2</v>
      </c>
      <c r="F101" s="9">
        <v>6</v>
      </c>
      <c r="G101" s="9">
        <v>2</v>
      </c>
    </row>
    <row r="102" spans="1:7" x14ac:dyDescent="0.25">
      <c r="A102" s="9">
        <v>908002</v>
      </c>
      <c r="B102" s="9">
        <v>9</v>
      </c>
      <c r="C102" s="10">
        <v>30</v>
      </c>
      <c r="D102" s="9">
        <v>8</v>
      </c>
      <c r="E102" s="9">
        <v>2</v>
      </c>
      <c r="F102" s="9">
        <v>2</v>
      </c>
      <c r="G102" s="9">
        <v>7</v>
      </c>
    </row>
    <row r="103" spans="1:7" x14ac:dyDescent="0.25">
      <c r="A103" s="9">
        <v>909002</v>
      </c>
      <c r="B103" s="9">
        <v>9</v>
      </c>
      <c r="C103" s="10">
        <v>34</v>
      </c>
      <c r="D103" s="9">
        <v>9</v>
      </c>
      <c r="E103" s="9">
        <v>2</v>
      </c>
      <c r="F103" s="9">
        <v>7</v>
      </c>
      <c r="G103" s="9">
        <v>3</v>
      </c>
    </row>
    <row r="104" spans="1:7" x14ac:dyDescent="0.25">
      <c r="A104" s="9">
        <v>901003</v>
      </c>
      <c r="B104" s="9">
        <v>9</v>
      </c>
      <c r="C104" s="10">
        <v>3</v>
      </c>
      <c r="D104" s="9">
        <v>1</v>
      </c>
      <c r="E104" s="9">
        <v>3</v>
      </c>
      <c r="F104" s="9">
        <v>4</v>
      </c>
      <c r="G104" s="9">
        <v>7</v>
      </c>
    </row>
    <row r="105" spans="1:7" x14ac:dyDescent="0.25">
      <c r="A105" s="9">
        <v>902003</v>
      </c>
      <c r="B105" s="9">
        <v>9</v>
      </c>
      <c r="C105" s="10">
        <v>7</v>
      </c>
      <c r="D105" s="9">
        <v>2</v>
      </c>
      <c r="E105" s="9">
        <v>3</v>
      </c>
      <c r="F105" s="9">
        <v>9</v>
      </c>
      <c r="G105" s="9">
        <v>3</v>
      </c>
    </row>
    <row r="106" spans="1:7" x14ac:dyDescent="0.25">
      <c r="A106" s="9">
        <v>903003</v>
      </c>
      <c r="B106" s="9">
        <v>9</v>
      </c>
      <c r="C106" s="10">
        <v>11</v>
      </c>
      <c r="D106" s="9">
        <v>3</v>
      </c>
      <c r="E106" s="9">
        <v>3</v>
      </c>
      <c r="F106" s="9">
        <v>5</v>
      </c>
      <c r="G106" s="9">
        <v>8</v>
      </c>
    </row>
    <row r="107" spans="1:7" x14ac:dyDescent="0.25">
      <c r="A107" s="9">
        <v>904003</v>
      </c>
      <c r="B107" s="9">
        <v>9</v>
      </c>
      <c r="C107" s="10">
        <v>15</v>
      </c>
      <c r="D107" s="9">
        <v>4</v>
      </c>
      <c r="E107" s="9">
        <v>3</v>
      </c>
      <c r="F107" s="9">
        <v>1</v>
      </c>
      <c r="G107" s="9">
        <v>4</v>
      </c>
    </row>
    <row r="108" spans="1:7" x14ac:dyDescent="0.25">
      <c r="A108" s="9">
        <v>905003</v>
      </c>
      <c r="B108" s="9">
        <v>9</v>
      </c>
      <c r="C108" s="10">
        <v>19</v>
      </c>
      <c r="D108" s="9">
        <v>5</v>
      </c>
      <c r="E108" s="9">
        <v>3</v>
      </c>
      <c r="F108" s="9">
        <v>6</v>
      </c>
      <c r="G108" s="9">
        <v>9</v>
      </c>
    </row>
    <row r="109" spans="1:7" x14ac:dyDescent="0.25">
      <c r="A109" s="9">
        <v>906003</v>
      </c>
      <c r="B109" s="9">
        <v>9</v>
      </c>
      <c r="C109" s="10">
        <v>23</v>
      </c>
      <c r="D109" s="9">
        <v>6</v>
      </c>
      <c r="E109" s="9">
        <v>3</v>
      </c>
      <c r="F109" s="9">
        <v>2</v>
      </c>
      <c r="G109" s="9">
        <v>5</v>
      </c>
    </row>
    <row r="110" spans="1:7" x14ac:dyDescent="0.25">
      <c r="A110" s="9">
        <v>907003</v>
      </c>
      <c r="B110" s="9">
        <v>9</v>
      </c>
      <c r="C110" s="10">
        <v>27</v>
      </c>
      <c r="D110" s="9">
        <v>7</v>
      </c>
      <c r="E110" s="9">
        <v>3</v>
      </c>
      <c r="F110" s="9">
        <v>7</v>
      </c>
      <c r="G110" s="9">
        <v>1</v>
      </c>
    </row>
    <row r="111" spans="1:7" x14ac:dyDescent="0.25">
      <c r="A111" s="9">
        <v>908003</v>
      </c>
      <c r="B111" s="9">
        <v>9</v>
      </c>
      <c r="C111" s="10">
        <v>31</v>
      </c>
      <c r="D111" s="9">
        <v>8</v>
      </c>
      <c r="E111" s="9">
        <v>3</v>
      </c>
      <c r="F111" s="9">
        <v>3</v>
      </c>
      <c r="G111" s="9">
        <v>6</v>
      </c>
    </row>
    <row r="112" spans="1:7" x14ac:dyDescent="0.25">
      <c r="A112" s="9">
        <v>909003</v>
      </c>
      <c r="B112" s="9">
        <v>9</v>
      </c>
      <c r="C112" s="10">
        <v>35</v>
      </c>
      <c r="D112" s="9">
        <v>9</v>
      </c>
      <c r="E112" s="9">
        <v>3</v>
      </c>
      <c r="F112" s="9">
        <v>8</v>
      </c>
      <c r="G112" s="9">
        <v>2</v>
      </c>
    </row>
    <row r="113" spans="1:8" x14ac:dyDescent="0.25">
      <c r="A113" s="9">
        <v>901004</v>
      </c>
      <c r="B113" s="9">
        <v>9</v>
      </c>
      <c r="C113" s="10">
        <v>4</v>
      </c>
      <c r="D113" s="9">
        <v>1</v>
      </c>
      <c r="E113" s="9">
        <v>4</v>
      </c>
      <c r="F113" s="9">
        <v>5</v>
      </c>
      <c r="G113" s="9">
        <v>6</v>
      </c>
    </row>
    <row r="114" spans="1:8" x14ac:dyDescent="0.25">
      <c r="A114" s="9">
        <v>902004</v>
      </c>
      <c r="B114" s="9">
        <v>9</v>
      </c>
      <c r="C114" s="10">
        <v>8</v>
      </c>
      <c r="D114" s="9">
        <v>2</v>
      </c>
      <c r="E114" s="9">
        <v>4</v>
      </c>
      <c r="F114" s="9">
        <v>1</v>
      </c>
      <c r="G114" s="9">
        <v>2</v>
      </c>
    </row>
    <row r="115" spans="1:8" x14ac:dyDescent="0.25">
      <c r="A115" s="9">
        <v>903004</v>
      </c>
      <c r="B115" s="9">
        <v>9</v>
      </c>
      <c r="C115" s="10">
        <v>12</v>
      </c>
      <c r="D115" s="9">
        <v>3</v>
      </c>
      <c r="E115" s="9">
        <v>4</v>
      </c>
      <c r="F115" s="9">
        <v>6</v>
      </c>
      <c r="G115" s="9">
        <v>7</v>
      </c>
    </row>
    <row r="116" spans="1:8" x14ac:dyDescent="0.25">
      <c r="A116" s="9">
        <v>904004</v>
      </c>
      <c r="B116" s="9">
        <v>9</v>
      </c>
      <c r="C116" s="10">
        <v>16</v>
      </c>
      <c r="D116" s="9">
        <v>4</v>
      </c>
      <c r="E116" s="9">
        <v>4</v>
      </c>
      <c r="F116" s="9">
        <v>2</v>
      </c>
      <c r="G116" s="9">
        <v>3</v>
      </c>
    </row>
    <row r="117" spans="1:8" x14ac:dyDescent="0.25">
      <c r="A117" s="9">
        <v>905004</v>
      </c>
      <c r="B117" s="9">
        <v>9</v>
      </c>
      <c r="C117" s="10">
        <v>20</v>
      </c>
      <c r="D117" s="9">
        <v>5</v>
      </c>
      <c r="E117" s="9">
        <v>4</v>
      </c>
      <c r="F117" s="9">
        <v>7</v>
      </c>
      <c r="G117" s="9">
        <v>8</v>
      </c>
    </row>
    <row r="118" spans="1:8" x14ac:dyDescent="0.25">
      <c r="A118" s="9">
        <v>906004</v>
      </c>
      <c r="B118" s="9">
        <v>9</v>
      </c>
      <c r="C118" s="10">
        <v>24</v>
      </c>
      <c r="D118" s="9">
        <v>6</v>
      </c>
      <c r="E118" s="9">
        <v>4</v>
      </c>
      <c r="F118" s="9">
        <v>3</v>
      </c>
      <c r="G118" s="9">
        <v>4</v>
      </c>
    </row>
    <row r="119" spans="1:8" x14ac:dyDescent="0.25">
      <c r="A119" s="9">
        <v>907004</v>
      </c>
      <c r="B119" s="9">
        <v>9</v>
      </c>
      <c r="C119" s="10">
        <v>28</v>
      </c>
      <c r="D119" s="9">
        <v>7</v>
      </c>
      <c r="E119" s="9">
        <v>4</v>
      </c>
      <c r="F119" s="9">
        <v>8</v>
      </c>
      <c r="G119" s="9">
        <v>9</v>
      </c>
    </row>
    <row r="120" spans="1:8" x14ac:dyDescent="0.25">
      <c r="A120" s="9">
        <v>908004</v>
      </c>
      <c r="B120" s="9">
        <v>9</v>
      </c>
      <c r="C120" s="10">
        <v>32</v>
      </c>
      <c r="D120" s="9">
        <v>8</v>
      </c>
      <c r="E120" s="9">
        <v>4</v>
      </c>
      <c r="F120" s="9">
        <v>4</v>
      </c>
      <c r="G120" s="9">
        <v>5</v>
      </c>
    </row>
    <row r="121" spans="1:8" x14ac:dyDescent="0.25">
      <c r="A121" s="9">
        <v>909004</v>
      </c>
      <c r="B121" s="9">
        <v>9</v>
      </c>
      <c r="C121" s="10">
        <v>36</v>
      </c>
      <c r="D121" s="9">
        <v>9</v>
      </c>
      <c r="E121" s="9">
        <v>4</v>
      </c>
      <c r="F121" s="9">
        <v>9</v>
      </c>
      <c r="G121" s="9">
        <v>1</v>
      </c>
    </row>
    <row r="122" spans="1:8" x14ac:dyDescent="0.25">
      <c r="A122" s="11">
        <v>1001001</v>
      </c>
      <c r="B122" s="11">
        <v>10</v>
      </c>
      <c r="C122" s="13">
        <v>1</v>
      </c>
      <c r="D122" s="11">
        <v>1</v>
      </c>
      <c r="E122" s="11">
        <v>1</v>
      </c>
      <c r="F122" s="11">
        <v>9</v>
      </c>
      <c r="G122" s="11">
        <v>5</v>
      </c>
      <c r="H122" s="11" t="s">
        <v>19</v>
      </c>
    </row>
    <row r="123" spans="1:8" x14ac:dyDescent="0.25">
      <c r="A123" s="11">
        <v>1002001</v>
      </c>
      <c r="B123" s="11">
        <v>10</v>
      </c>
      <c r="C123" s="13">
        <v>6</v>
      </c>
      <c r="D123" s="11">
        <v>2</v>
      </c>
      <c r="E123" s="11">
        <v>1</v>
      </c>
      <c r="F123" s="11">
        <v>10</v>
      </c>
      <c r="G123" s="11">
        <v>6</v>
      </c>
    </row>
    <row r="124" spans="1:8" x14ac:dyDescent="0.25">
      <c r="A124" s="11">
        <v>1003001</v>
      </c>
      <c r="B124" s="11">
        <v>10</v>
      </c>
      <c r="C124" s="13">
        <v>11</v>
      </c>
      <c r="D124" s="11">
        <v>3</v>
      </c>
      <c r="E124" s="11">
        <v>1</v>
      </c>
      <c r="F124" s="11">
        <v>8</v>
      </c>
      <c r="G124" s="11">
        <v>3</v>
      </c>
    </row>
    <row r="125" spans="1:8" x14ac:dyDescent="0.25">
      <c r="A125" s="11">
        <v>1004001</v>
      </c>
      <c r="B125" s="11">
        <v>10</v>
      </c>
      <c r="C125" s="13">
        <v>16</v>
      </c>
      <c r="D125" s="11">
        <v>4</v>
      </c>
      <c r="E125" s="11">
        <v>1</v>
      </c>
      <c r="F125" s="11">
        <v>7</v>
      </c>
      <c r="G125" s="11">
        <v>4</v>
      </c>
    </row>
    <row r="126" spans="1:8" x14ac:dyDescent="0.25">
      <c r="A126" s="11">
        <v>1005001</v>
      </c>
      <c r="B126" s="11">
        <v>10</v>
      </c>
      <c r="C126" s="13">
        <v>21</v>
      </c>
      <c r="D126" s="11">
        <v>5</v>
      </c>
      <c r="E126" s="11">
        <v>1</v>
      </c>
      <c r="F126" s="11">
        <v>1</v>
      </c>
      <c r="G126" s="11">
        <v>2</v>
      </c>
    </row>
    <row r="127" spans="1:8" x14ac:dyDescent="0.25">
      <c r="A127" s="11">
        <v>1006001</v>
      </c>
      <c r="B127" s="11">
        <v>10</v>
      </c>
      <c r="C127" s="13">
        <v>26</v>
      </c>
      <c r="D127" s="11">
        <v>6</v>
      </c>
      <c r="E127" s="11">
        <v>1</v>
      </c>
      <c r="F127" s="11">
        <v>6</v>
      </c>
      <c r="G127" s="11">
        <v>8</v>
      </c>
    </row>
    <row r="128" spans="1:8" x14ac:dyDescent="0.25">
      <c r="A128" s="11">
        <v>1007001</v>
      </c>
      <c r="B128" s="11">
        <v>10</v>
      </c>
      <c r="C128" s="13">
        <v>31</v>
      </c>
      <c r="D128" s="11">
        <v>7</v>
      </c>
      <c r="E128" s="11">
        <v>1</v>
      </c>
      <c r="F128" s="11">
        <v>5</v>
      </c>
      <c r="G128" s="11">
        <v>7</v>
      </c>
    </row>
    <row r="129" spans="1:7" x14ac:dyDescent="0.25">
      <c r="A129" s="11">
        <v>1008001</v>
      </c>
      <c r="B129" s="11">
        <v>10</v>
      </c>
      <c r="C129" s="13">
        <v>36</v>
      </c>
      <c r="D129" s="11">
        <v>8</v>
      </c>
      <c r="E129" s="11">
        <v>1</v>
      </c>
      <c r="F129" s="11">
        <v>4</v>
      </c>
      <c r="G129" s="11">
        <v>10</v>
      </c>
    </row>
    <row r="130" spans="1:7" x14ac:dyDescent="0.25">
      <c r="A130" s="11">
        <v>1009001</v>
      </c>
      <c r="B130" s="11">
        <v>10</v>
      </c>
      <c r="C130" s="13">
        <v>41</v>
      </c>
      <c r="D130" s="11">
        <v>9</v>
      </c>
      <c r="E130" s="11">
        <v>1</v>
      </c>
      <c r="F130" s="11">
        <v>3</v>
      </c>
      <c r="G130" s="11">
        <v>9</v>
      </c>
    </row>
    <row r="131" spans="1:7" x14ac:dyDescent="0.25">
      <c r="A131" s="11">
        <v>1001002</v>
      </c>
      <c r="B131" s="11">
        <v>10</v>
      </c>
      <c r="C131" s="13">
        <v>2</v>
      </c>
      <c r="D131" s="11">
        <v>1</v>
      </c>
      <c r="E131" s="11">
        <v>2</v>
      </c>
      <c r="F131" s="11">
        <v>8</v>
      </c>
      <c r="G131" s="11">
        <v>10</v>
      </c>
    </row>
    <row r="132" spans="1:7" x14ac:dyDescent="0.25">
      <c r="A132" s="11">
        <v>1002002</v>
      </c>
      <c r="B132" s="11">
        <v>10</v>
      </c>
      <c r="C132" s="13">
        <v>7</v>
      </c>
      <c r="D132" s="11">
        <v>2</v>
      </c>
      <c r="E132" s="11">
        <v>2</v>
      </c>
      <c r="F132" s="11">
        <v>7</v>
      </c>
      <c r="G132" s="11">
        <v>9</v>
      </c>
    </row>
    <row r="133" spans="1:7" x14ac:dyDescent="0.25">
      <c r="A133" s="11">
        <v>1003002</v>
      </c>
      <c r="B133" s="11">
        <v>10</v>
      </c>
      <c r="C133" s="13">
        <v>12</v>
      </c>
      <c r="D133" s="11">
        <v>3</v>
      </c>
      <c r="E133" s="11">
        <v>2</v>
      </c>
      <c r="F133" s="11">
        <v>5</v>
      </c>
      <c r="G133" s="11">
        <v>2</v>
      </c>
    </row>
    <row r="134" spans="1:7" x14ac:dyDescent="0.25">
      <c r="A134" s="11">
        <v>1004002</v>
      </c>
      <c r="B134" s="11">
        <v>10</v>
      </c>
      <c r="C134" s="13">
        <v>17</v>
      </c>
      <c r="D134" s="11">
        <v>4</v>
      </c>
      <c r="E134" s="11">
        <v>2</v>
      </c>
      <c r="F134" s="11">
        <v>6</v>
      </c>
      <c r="G134" s="11">
        <v>1</v>
      </c>
    </row>
    <row r="135" spans="1:7" x14ac:dyDescent="0.25">
      <c r="A135" s="11">
        <v>1005002</v>
      </c>
      <c r="B135" s="11">
        <v>10</v>
      </c>
      <c r="C135" s="13">
        <v>22</v>
      </c>
      <c r="D135" s="11">
        <v>5</v>
      </c>
      <c r="E135" s="11">
        <v>2</v>
      </c>
      <c r="F135" s="11">
        <v>3</v>
      </c>
      <c r="G135" s="11">
        <v>4</v>
      </c>
    </row>
    <row r="136" spans="1:7" x14ac:dyDescent="0.25">
      <c r="A136" s="11">
        <v>1006002</v>
      </c>
      <c r="B136" s="11">
        <v>10</v>
      </c>
      <c r="C136" s="13">
        <v>27</v>
      </c>
      <c r="D136" s="11">
        <v>6</v>
      </c>
      <c r="E136" s="11">
        <v>2</v>
      </c>
      <c r="F136" s="11">
        <v>10</v>
      </c>
      <c r="G136" s="11">
        <v>5</v>
      </c>
    </row>
    <row r="137" spans="1:7" x14ac:dyDescent="0.25">
      <c r="A137" s="11">
        <v>1007002</v>
      </c>
      <c r="B137" s="11">
        <v>10</v>
      </c>
      <c r="C137" s="13">
        <v>32</v>
      </c>
      <c r="D137" s="11">
        <v>7</v>
      </c>
      <c r="E137" s="11">
        <v>2</v>
      </c>
      <c r="F137" s="11">
        <v>9</v>
      </c>
      <c r="G137" s="11">
        <v>6</v>
      </c>
    </row>
    <row r="138" spans="1:7" x14ac:dyDescent="0.25">
      <c r="A138" s="11">
        <v>1008002</v>
      </c>
      <c r="B138" s="11">
        <v>10</v>
      </c>
      <c r="C138" s="13">
        <v>37</v>
      </c>
      <c r="D138" s="11">
        <v>8</v>
      </c>
      <c r="E138" s="11">
        <v>2</v>
      </c>
      <c r="F138" s="11">
        <v>1</v>
      </c>
      <c r="G138" s="11">
        <v>7</v>
      </c>
    </row>
    <row r="139" spans="1:7" x14ac:dyDescent="0.25">
      <c r="A139" s="11">
        <v>1009002</v>
      </c>
      <c r="B139" s="11">
        <v>10</v>
      </c>
      <c r="C139" s="13">
        <v>42</v>
      </c>
      <c r="D139" s="11">
        <v>9</v>
      </c>
      <c r="E139" s="11">
        <v>2</v>
      </c>
      <c r="F139" s="11">
        <v>2</v>
      </c>
      <c r="G139" s="11">
        <v>8</v>
      </c>
    </row>
    <row r="140" spans="1:7" x14ac:dyDescent="0.25">
      <c r="A140" s="11">
        <v>1001003</v>
      </c>
      <c r="B140" s="11">
        <v>10</v>
      </c>
      <c r="C140" s="13">
        <v>3</v>
      </c>
      <c r="D140" s="11">
        <v>1</v>
      </c>
      <c r="E140" s="11">
        <v>3</v>
      </c>
      <c r="F140" s="11">
        <v>7</v>
      </c>
      <c r="G140" s="11">
        <v>2</v>
      </c>
    </row>
    <row r="141" spans="1:7" x14ac:dyDescent="0.25">
      <c r="A141" s="11">
        <v>1002003</v>
      </c>
      <c r="B141" s="11">
        <v>10</v>
      </c>
      <c r="C141" s="13">
        <v>8</v>
      </c>
      <c r="D141" s="11">
        <v>2</v>
      </c>
      <c r="E141" s="11">
        <v>3</v>
      </c>
      <c r="F141" s="11">
        <v>8</v>
      </c>
      <c r="G141" s="11">
        <v>1</v>
      </c>
    </row>
    <row r="142" spans="1:7" x14ac:dyDescent="0.25">
      <c r="A142" s="11">
        <v>1003003</v>
      </c>
      <c r="B142" s="11">
        <v>10</v>
      </c>
      <c r="C142" s="13">
        <v>13</v>
      </c>
      <c r="D142" s="11">
        <v>3</v>
      </c>
      <c r="E142" s="11">
        <v>3</v>
      </c>
      <c r="F142" s="11">
        <v>4</v>
      </c>
      <c r="G142" s="11">
        <v>9</v>
      </c>
    </row>
    <row r="143" spans="1:7" x14ac:dyDescent="0.25">
      <c r="A143" s="11">
        <v>1004003</v>
      </c>
      <c r="B143" s="11">
        <v>10</v>
      </c>
      <c r="C143" s="13">
        <v>18</v>
      </c>
      <c r="D143" s="11">
        <v>4</v>
      </c>
      <c r="E143" s="11">
        <v>3</v>
      </c>
      <c r="F143" s="11">
        <v>3</v>
      </c>
      <c r="G143" s="11">
        <v>10</v>
      </c>
    </row>
    <row r="144" spans="1:7" x14ac:dyDescent="0.25">
      <c r="A144" s="11">
        <v>1005003</v>
      </c>
      <c r="B144" s="11">
        <v>10</v>
      </c>
      <c r="C144" s="13">
        <v>23</v>
      </c>
      <c r="D144" s="11">
        <v>5</v>
      </c>
      <c r="E144" s="11">
        <v>3</v>
      </c>
      <c r="F144" s="11">
        <v>5</v>
      </c>
      <c r="G144" s="11">
        <v>6</v>
      </c>
    </row>
    <row r="145" spans="1:7" x14ac:dyDescent="0.25">
      <c r="A145" s="11">
        <v>1006003</v>
      </c>
      <c r="B145" s="11">
        <v>10</v>
      </c>
      <c r="C145" s="13">
        <v>28</v>
      </c>
      <c r="D145" s="11">
        <v>6</v>
      </c>
      <c r="E145" s="11">
        <v>3</v>
      </c>
      <c r="F145" s="11">
        <v>2</v>
      </c>
      <c r="G145" s="11">
        <v>4</v>
      </c>
    </row>
    <row r="146" spans="1:7" x14ac:dyDescent="0.25">
      <c r="A146" s="11">
        <v>1007003</v>
      </c>
      <c r="B146" s="11">
        <v>10</v>
      </c>
      <c r="C146" s="13">
        <v>33</v>
      </c>
      <c r="D146" s="11">
        <v>7</v>
      </c>
      <c r="E146" s="11">
        <v>3</v>
      </c>
      <c r="F146" s="11">
        <v>1</v>
      </c>
      <c r="G146" s="11">
        <v>3</v>
      </c>
    </row>
    <row r="147" spans="1:7" x14ac:dyDescent="0.25">
      <c r="A147" s="11">
        <v>1008003</v>
      </c>
      <c r="B147" s="11">
        <v>10</v>
      </c>
      <c r="C147" s="13">
        <v>38</v>
      </c>
      <c r="D147" s="11">
        <v>8</v>
      </c>
      <c r="E147" s="11">
        <v>3</v>
      </c>
      <c r="F147" s="11">
        <v>9</v>
      </c>
      <c r="G147" s="11">
        <v>8</v>
      </c>
    </row>
    <row r="148" spans="1:7" x14ac:dyDescent="0.25">
      <c r="A148" s="11">
        <v>1009003</v>
      </c>
      <c r="B148" s="11">
        <v>10</v>
      </c>
      <c r="C148" s="13">
        <v>43</v>
      </c>
      <c r="D148" s="11">
        <v>9</v>
      </c>
      <c r="E148" s="11">
        <v>3</v>
      </c>
      <c r="F148" s="11">
        <v>10</v>
      </c>
      <c r="G148" s="11">
        <v>7</v>
      </c>
    </row>
    <row r="149" spans="1:7" x14ac:dyDescent="0.25">
      <c r="A149" s="11">
        <v>1001004</v>
      </c>
      <c r="B149" s="11">
        <v>10</v>
      </c>
      <c r="C149" s="13">
        <v>4</v>
      </c>
      <c r="D149" s="11">
        <v>1</v>
      </c>
      <c r="E149" s="11">
        <v>4</v>
      </c>
      <c r="F149" s="11">
        <v>6</v>
      </c>
      <c r="G149" s="11">
        <v>3</v>
      </c>
    </row>
    <row r="150" spans="1:7" x14ac:dyDescent="0.25">
      <c r="A150" s="11">
        <v>1002004</v>
      </c>
      <c r="B150" s="11">
        <v>10</v>
      </c>
      <c r="C150" s="13">
        <v>9</v>
      </c>
      <c r="D150" s="11">
        <v>2</v>
      </c>
      <c r="E150" s="11">
        <v>4</v>
      </c>
      <c r="F150" s="11">
        <v>5</v>
      </c>
      <c r="G150" s="11">
        <v>4</v>
      </c>
    </row>
    <row r="151" spans="1:7" x14ac:dyDescent="0.25">
      <c r="A151" s="11">
        <v>1003004</v>
      </c>
      <c r="B151" s="11">
        <v>10</v>
      </c>
      <c r="C151" s="13">
        <v>14</v>
      </c>
      <c r="D151" s="11">
        <v>3</v>
      </c>
      <c r="E151" s="11">
        <v>4</v>
      </c>
      <c r="F151" s="11">
        <v>1</v>
      </c>
      <c r="G151" s="11">
        <v>10</v>
      </c>
    </row>
    <row r="152" spans="1:7" x14ac:dyDescent="0.25">
      <c r="A152" s="11">
        <v>1004004</v>
      </c>
      <c r="B152" s="11">
        <v>10</v>
      </c>
      <c r="C152" s="13">
        <v>19</v>
      </c>
      <c r="D152" s="11">
        <v>4</v>
      </c>
      <c r="E152" s="11">
        <v>4</v>
      </c>
      <c r="F152" s="11">
        <v>2</v>
      </c>
      <c r="G152" s="11">
        <v>9</v>
      </c>
    </row>
    <row r="153" spans="1:7" x14ac:dyDescent="0.25">
      <c r="A153" s="11">
        <v>1005004</v>
      </c>
      <c r="B153" s="11">
        <v>10</v>
      </c>
      <c r="C153" s="13">
        <v>24</v>
      </c>
      <c r="D153" s="11">
        <v>5</v>
      </c>
      <c r="E153" s="11">
        <v>4</v>
      </c>
      <c r="F153" s="11">
        <v>7</v>
      </c>
      <c r="G153" s="11">
        <v>8</v>
      </c>
    </row>
    <row r="154" spans="1:7" x14ac:dyDescent="0.25">
      <c r="A154" s="11">
        <v>1006004</v>
      </c>
      <c r="B154" s="11">
        <v>10</v>
      </c>
      <c r="C154" s="13">
        <v>29</v>
      </c>
      <c r="D154" s="11">
        <v>6</v>
      </c>
      <c r="E154" s="11">
        <v>4</v>
      </c>
      <c r="F154" s="11">
        <v>9</v>
      </c>
      <c r="G154" s="11">
        <v>1</v>
      </c>
    </row>
    <row r="155" spans="1:7" x14ac:dyDescent="0.25">
      <c r="A155" s="11">
        <v>1007004</v>
      </c>
      <c r="B155" s="11">
        <v>10</v>
      </c>
      <c r="C155" s="13">
        <v>34</v>
      </c>
      <c r="D155" s="11">
        <v>7</v>
      </c>
      <c r="E155" s="11">
        <v>4</v>
      </c>
      <c r="F155" s="11">
        <v>10</v>
      </c>
      <c r="G155" s="11">
        <v>2</v>
      </c>
    </row>
    <row r="156" spans="1:7" x14ac:dyDescent="0.25">
      <c r="A156" s="11">
        <v>1008004</v>
      </c>
      <c r="B156" s="11">
        <v>10</v>
      </c>
      <c r="C156" s="13">
        <v>39</v>
      </c>
      <c r="D156" s="11">
        <v>8</v>
      </c>
      <c r="E156" s="11">
        <v>4</v>
      </c>
      <c r="F156" s="11">
        <v>3</v>
      </c>
      <c r="G156" s="11">
        <v>5</v>
      </c>
    </row>
    <row r="157" spans="1:7" x14ac:dyDescent="0.25">
      <c r="A157" s="11">
        <v>1009004</v>
      </c>
      <c r="B157" s="11">
        <v>10</v>
      </c>
      <c r="C157" s="13">
        <v>44</v>
      </c>
      <c r="D157" s="11">
        <v>9</v>
      </c>
      <c r="E157" s="11">
        <v>4</v>
      </c>
      <c r="F157" s="11">
        <v>4</v>
      </c>
      <c r="G157" s="11">
        <v>6</v>
      </c>
    </row>
    <row r="158" spans="1:7" x14ac:dyDescent="0.25">
      <c r="A158" s="11">
        <v>1001005</v>
      </c>
      <c r="B158" s="11">
        <v>10</v>
      </c>
      <c r="C158" s="13">
        <v>5</v>
      </c>
      <c r="D158" s="11">
        <v>1</v>
      </c>
      <c r="E158" s="11">
        <v>5</v>
      </c>
      <c r="F158" s="11">
        <v>4</v>
      </c>
      <c r="G158" s="11">
        <v>1</v>
      </c>
    </row>
    <row r="159" spans="1:7" x14ac:dyDescent="0.25">
      <c r="A159" s="11">
        <v>1002005</v>
      </c>
      <c r="B159" s="11">
        <v>10</v>
      </c>
      <c r="C159" s="13">
        <v>10</v>
      </c>
      <c r="D159" s="11">
        <v>2</v>
      </c>
      <c r="E159" s="11">
        <v>5</v>
      </c>
      <c r="F159" s="11">
        <v>2</v>
      </c>
      <c r="G159" s="11">
        <v>3</v>
      </c>
    </row>
    <row r="160" spans="1:7" x14ac:dyDescent="0.25">
      <c r="A160" s="11">
        <v>1003005</v>
      </c>
      <c r="B160" s="11">
        <v>10</v>
      </c>
      <c r="C160" s="13">
        <v>15</v>
      </c>
      <c r="D160" s="11">
        <v>3</v>
      </c>
      <c r="E160" s="11">
        <v>5</v>
      </c>
      <c r="F160" s="11">
        <v>7</v>
      </c>
      <c r="G160" s="11">
        <v>6</v>
      </c>
    </row>
    <row r="161" spans="1:7" x14ac:dyDescent="0.25">
      <c r="A161" s="11">
        <v>1004005</v>
      </c>
      <c r="B161" s="11">
        <v>10</v>
      </c>
      <c r="C161" s="13">
        <v>20</v>
      </c>
      <c r="D161" s="11">
        <v>4</v>
      </c>
      <c r="E161" s="11">
        <v>5</v>
      </c>
      <c r="F161" s="11">
        <v>5</v>
      </c>
      <c r="G161" s="11">
        <v>8</v>
      </c>
    </row>
    <row r="162" spans="1:7" x14ac:dyDescent="0.25">
      <c r="A162" s="11">
        <v>1005005</v>
      </c>
      <c r="B162" s="11">
        <v>10</v>
      </c>
      <c r="C162" s="13">
        <v>25</v>
      </c>
      <c r="D162" s="11">
        <v>5</v>
      </c>
      <c r="E162" s="11">
        <v>5</v>
      </c>
      <c r="F162" s="11">
        <v>9</v>
      </c>
      <c r="G162" s="11">
        <v>10</v>
      </c>
    </row>
    <row r="163" spans="1:7" x14ac:dyDescent="0.25">
      <c r="A163" s="11">
        <v>1006005</v>
      </c>
      <c r="B163" s="11">
        <v>10</v>
      </c>
      <c r="C163" s="13">
        <v>30</v>
      </c>
      <c r="D163" s="11">
        <v>6</v>
      </c>
      <c r="E163" s="11">
        <v>5</v>
      </c>
      <c r="F163" s="11">
        <v>3</v>
      </c>
      <c r="G163" s="11">
        <v>7</v>
      </c>
    </row>
    <row r="164" spans="1:7" x14ac:dyDescent="0.25">
      <c r="A164" s="11">
        <v>1007005</v>
      </c>
      <c r="B164" s="11">
        <v>10</v>
      </c>
      <c r="C164" s="13">
        <v>35</v>
      </c>
      <c r="D164" s="11">
        <v>7</v>
      </c>
      <c r="E164" s="11">
        <v>5</v>
      </c>
      <c r="F164" s="11">
        <v>8</v>
      </c>
      <c r="G164" s="11">
        <v>4</v>
      </c>
    </row>
    <row r="165" spans="1:7" x14ac:dyDescent="0.25">
      <c r="A165" s="11">
        <v>1008005</v>
      </c>
      <c r="B165" s="11">
        <v>10</v>
      </c>
      <c r="C165" s="13">
        <v>40</v>
      </c>
      <c r="D165" s="11">
        <v>8</v>
      </c>
      <c r="E165" s="11">
        <v>5</v>
      </c>
      <c r="F165" s="11">
        <v>6</v>
      </c>
      <c r="G165" s="11">
        <v>2</v>
      </c>
    </row>
    <row r="166" spans="1:7" x14ac:dyDescent="0.25">
      <c r="A166" s="11">
        <v>1009005</v>
      </c>
      <c r="B166" s="11">
        <v>10</v>
      </c>
      <c r="C166" s="13">
        <v>45</v>
      </c>
      <c r="D166" s="11">
        <v>9</v>
      </c>
      <c r="E166" s="11">
        <v>5</v>
      </c>
      <c r="F166" s="11">
        <v>1</v>
      </c>
      <c r="G166" s="11">
        <v>5</v>
      </c>
    </row>
    <row r="167" spans="1:7" x14ac:dyDescent="0.25">
      <c r="A167" s="9">
        <v>1101001</v>
      </c>
      <c r="B167" s="9">
        <v>11</v>
      </c>
      <c r="C167" s="10">
        <v>1</v>
      </c>
      <c r="D167" s="9">
        <v>1</v>
      </c>
      <c r="E167" s="9">
        <v>1</v>
      </c>
      <c r="F167" s="9">
        <v>2</v>
      </c>
      <c r="G167" s="9">
        <v>11</v>
      </c>
    </row>
    <row r="168" spans="1:7" x14ac:dyDescent="0.25">
      <c r="A168" s="9">
        <v>1102001</v>
      </c>
      <c r="B168" s="9">
        <v>11</v>
      </c>
      <c r="C168" s="10">
        <v>6</v>
      </c>
      <c r="D168" s="9">
        <v>2</v>
      </c>
      <c r="E168" s="9">
        <v>1</v>
      </c>
      <c r="F168" s="9">
        <v>8</v>
      </c>
      <c r="G168" s="9">
        <v>6</v>
      </c>
    </row>
    <row r="169" spans="1:7" x14ac:dyDescent="0.25">
      <c r="A169" s="9">
        <v>1103001</v>
      </c>
      <c r="B169" s="9">
        <v>11</v>
      </c>
      <c r="C169" s="10">
        <v>11</v>
      </c>
      <c r="D169" s="9">
        <v>3</v>
      </c>
      <c r="E169" s="9">
        <v>1</v>
      </c>
      <c r="F169" s="9">
        <v>3</v>
      </c>
      <c r="G169" s="9">
        <v>1</v>
      </c>
    </row>
    <row r="170" spans="1:7" x14ac:dyDescent="0.25">
      <c r="A170" s="9">
        <v>1104001</v>
      </c>
      <c r="B170" s="9">
        <v>11</v>
      </c>
      <c r="C170" s="10">
        <v>16</v>
      </c>
      <c r="D170" s="9">
        <v>4</v>
      </c>
      <c r="E170" s="9">
        <v>1</v>
      </c>
      <c r="F170" s="9">
        <v>9</v>
      </c>
      <c r="G170" s="9">
        <v>7</v>
      </c>
    </row>
    <row r="171" spans="1:7" x14ac:dyDescent="0.25">
      <c r="A171" s="9">
        <v>1105001</v>
      </c>
      <c r="B171" s="9">
        <v>11</v>
      </c>
      <c r="C171" s="10">
        <v>21</v>
      </c>
      <c r="D171" s="9">
        <v>5</v>
      </c>
      <c r="E171" s="9">
        <v>1</v>
      </c>
      <c r="F171" s="9">
        <v>4</v>
      </c>
      <c r="G171" s="9">
        <v>2</v>
      </c>
    </row>
    <row r="172" spans="1:7" x14ac:dyDescent="0.25">
      <c r="A172" s="9">
        <v>1106001</v>
      </c>
      <c r="B172" s="9">
        <v>11</v>
      </c>
      <c r="C172" s="10">
        <v>26</v>
      </c>
      <c r="D172" s="9">
        <v>6</v>
      </c>
      <c r="E172" s="9">
        <v>1</v>
      </c>
      <c r="F172" s="9">
        <v>10</v>
      </c>
      <c r="G172" s="9">
        <v>8</v>
      </c>
    </row>
    <row r="173" spans="1:7" x14ac:dyDescent="0.25">
      <c r="A173" s="9">
        <v>1107001</v>
      </c>
      <c r="B173" s="9">
        <v>11</v>
      </c>
      <c r="C173" s="10">
        <v>31</v>
      </c>
      <c r="D173" s="9">
        <v>7</v>
      </c>
      <c r="E173" s="9">
        <v>1</v>
      </c>
      <c r="F173" s="9">
        <v>5</v>
      </c>
      <c r="G173" s="9">
        <v>3</v>
      </c>
    </row>
    <row r="174" spans="1:7" x14ac:dyDescent="0.25">
      <c r="A174" s="9">
        <v>1108001</v>
      </c>
      <c r="B174" s="9">
        <v>11</v>
      </c>
      <c r="C174" s="10">
        <v>36</v>
      </c>
      <c r="D174" s="9">
        <v>8</v>
      </c>
      <c r="E174" s="9">
        <v>1</v>
      </c>
      <c r="F174" s="9">
        <v>11</v>
      </c>
      <c r="G174" s="9">
        <v>9</v>
      </c>
    </row>
    <row r="175" spans="1:7" x14ac:dyDescent="0.25">
      <c r="A175" s="9">
        <v>1109001</v>
      </c>
      <c r="B175" s="9">
        <v>11</v>
      </c>
      <c r="C175" s="10">
        <v>41</v>
      </c>
      <c r="D175" s="9">
        <v>9</v>
      </c>
      <c r="E175" s="9">
        <v>1</v>
      </c>
      <c r="F175" s="9">
        <v>6</v>
      </c>
      <c r="G175" s="9">
        <v>4</v>
      </c>
    </row>
    <row r="176" spans="1:7" x14ac:dyDescent="0.25">
      <c r="A176" s="9">
        <v>1110001</v>
      </c>
      <c r="B176" s="9">
        <v>11</v>
      </c>
      <c r="C176" s="10">
        <v>46</v>
      </c>
      <c r="D176" s="9">
        <v>10</v>
      </c>
      <c r="E176" s="9">
        <v>1</v>
      </c>
      <c r="F176" s="9">
        <v>1</v>
      </c>
      <c r="G176" s="9">
        <v>10</v>
      </c>
    </row>
    <row r="177" spans="1:7" x14ac:dyDescent="0.25">
      <c r="A177" s="9">
        <v>1111001</v>
      </c>
      <c r="B177" s="9">
        <v>11</v>
      </c>
      <c r="C177" s="10">
        <v>51</v>
      </c>
      <c r="D177" s="9">
        <v>11</v>
      </c>
      <c r="E177" s="9">
        <v>1</v>
      </c>
      <c r="F177" s="9">
        <v>7</v>
      </c>
      <c r="G177" s="9">
        <v>5</v>
      </c>
    </row>
    <row r="178" spans="1:7" x14ac:dyDescent="0.25">
      <c r="A178" s="9">
        <v>1101002</v>
      </c>
      <c r="B178" s="9">
        <v>11</v>
      </c>
      <c r="C178" s="10">
        <v>2</v>
      </c>
      <c r="D178" s="9">
        <v>1</v>
      </c>
      <c r="E178" s="9">
        <v>2</v>
      </c>
      <c r="F178" s="9">
        <v>3</v>
      </c>
      <c r="G178" s="9">
        <v>10</v>
      </c>
    </row>
    <row r="179" spans="1:7" x14ac:dyDescent="0.25">
      <c r="A179" s="9">
        <v>1102002</v>
      </c>
      <c r="B179" s="9">
        <v>11</v>
      </c>
      <c r="C179" s="10">
        <v>7</v>
      </c>
      <c r="D179" s="9">
        <v>2</v>
      </c>
      <c r="E179" s="9">
        <v>2</v>
      </c>
      <c r="F179" s="9">
        <v>9</v>
      </c>
      <c r="G179" s="9">
        <v>5</v>
      </c>
    </row>
    <row r="180" spans="1:7" x14ac:dyDescent="0.25">
      <c r="A180" s="9">
        <v>1103002</v>
      </c>
      <c r="B180" s="9">
        <v>11</v>
      </c>
      <c r="C180" s="10">
        <v>12</v>
      </c>
      <c r="D180" s="9">
        <v>3</v>
      </c>
      <c r="E180" s="9">
        <v>2</v>
      </c>
      <c r="F180" s="9">
        <v>4</v>
      </c>
      <c r="G180" s="9">
        <v>11</v>
      </c>
    </row>
    <row r="181" spans="1:7" x14ac:dyDescent="0.25">
      <c r="A181" s="9">
        <v>1104002</v>
      </c>
      <c r="B181" s="9">
        <v>11</v>
      </c>
      <c r="C181" s="10">
        <v>17</v>
      </c>
      <c r="D181" s="9">
        <v>4</v>
      </c>
      <c r="E181" s="9">
        <v>2</v>
      </c>
      <c r="F181" s="9">
        <v>10</v>
      </c>
      <c r="G181" s="9">
        <v>6</v>
      </c>
    </row>
    <row r="182" spans="1:7" x14ac:dyDescent="0.25">
      <c r="A182" s="9">
        <v>1105002</v>
      </c>
      <c r="B182" s="9">
        <v>11</v>
      </c>
      <c r="C182" s="10">
        <v>22</v>
      </c>
      <c r="D182" s="9">
        <v>5</v>
      </c>
      <c r="E182" s="9">
        <v>2</v>
      </c>
      <c r="F182" s="9">
        <v>5</v>
      </c>
      <c r="G182" s="9">
        <v>1</v>
      </c>
    </row>
    <row r="183" spans="1:7" x14ac:dyDescent="0.25">
      <c r="A183" s="9">
        <v>1106002</v>
      </c>
      <c r="B183" s="9">
        <v>11</v>
      </c>
      <c r="C183" s="10">
        <v>27</v>
      </c>
      <c r="D183" s="9">
        <v>6</v>
      </c>
      <c r="E183" s="9">
        <v>2</v>
      </c>
      <c r="F183" s="9">
        <v>11</v>
      </c>
      <c r="G183" s="9">
        <v>7</v>
      </c>
    </row>
    <row r="184" spans="1:7" x14ac:dyDescent="0.25">
      <c r="A184" s="9">
        <v>1107002</v>
      </c>
      <c r="B184" s="9">
        <v>11</v>
      </c>
      <c r="C184" s="10">
        <v>32</v>
      </c>
      <c r="D184" s="9">
        <v>7</v>
      </c>
      <c r="E184" s="9">
        <v>2</v>
      </c>
      <c r="F184" s="9">
        <v>6</v>
      </c>
      <c r="G184" s="9">
        <v>2</v>
      </c>
    </row>
    <row r="185" spans="1:7" x14ac:dyDescent="0.25">
      <c r="A185" s="9">
        <v>1108002</v>
      </c>
      <c r="B185" s="9">
        <v>11</v>
      </c>
      <c r="C185" s="10">
        <v>37</v>
      </c>
      <c r="D185" s="9">
        <v>8</v>
      </c>
      <c r="E185" s="9">
        <v>2</v>
      </c>
      <c r="F185" s="9">
        <v>1</v>
      </c>
      <c r="G185" s="9">
        <v>8</v>
      </c>
    </row>
    <row r="186" spans="1:7" x14ac:dyDescent="0.25">
      <c r="A186" s="9">
        <v>1109002</v>
      </c>
      <c r="B186" s="9">
        <v>11</v>
      </c>
      <c r="C186" s="10">
        <v>42</v>
      </c>
      <c r="D186" s="9">
        <v>9</v>
      </c>
      <c r="E186" s="9">
        <v>2</v>
      </c>
      <c r="F186" s="9">
        <v>7</v>
      </c>
      <c r="G186" s="9">
        <v>3</v>
      </c>
    </row>
    <row r="187" spans="1:7" x14ac:dyDescent="0.25">
      <c r="A187" s="9">
        <v>1110002</v>
      </c>
      <c r="B187" s="9">
        <v>11</v>
      </c>
      <c r="C187" s="10">
        <v>47</v>
      </c>
      <c r="D187" s="9">
        <v>10</v>
      </c>
      <c r="E187" s="9">
        <v>2</v>
      </c>
      <c r="F187" s="9">
        <v>2</v>
      </c>
      <c r="G187" s="9">
        <v>9</v>
      </c>
    </row>
    <row r="188" spans="1:7" x14ac:dyDescent="0.25">
      <c r="A188" s="9">
        <v>1111002</v>
      </c>
      <c r="B188" s="9">
        <v>11</v>
      </c>
      <c r="C188" s="10">
        <v>52</v>
      </c>
      <c r="D188" s="9">
        <v>11</v>
      </c>
      <c r="E188" s="9">
        <v>2</v>
      </c>
      <c r="F188" s="9">
        <v>8</v>
      </c>
      <c r="G188" s="9">
        <v>4</v>
      </c>
    </row>
    <row r="189" spans="1:7" x14ac:dyDescent="0.25">
      <c r="A189" s="9">
        <v>1101003</v>
      </c>
      <c r="B189" s="9">
        <v>11</v>
      </c>
      <c r="C189" s="10">
        <v>3</v>
      </c>
      <c r="D189" s="9">
        <v>1</v>
      </c>
      <c r="E189" s="9">
        <v>3</v>
      </c>
      <c r="F189" s="9">
        <v>4</v>
      </c>
      <c r="G189" s="9">
        <v>9</v>
      </c>
    </row>
    <row r="190" spans="1:7" x14ac:dyDescent="0.25">
      <c r="A190" s="9">
        <v>1102003</v>
      </c>
      <c r="B190" s="9">
        <v>11</v>
      </c>
      <c r="C190" s="10">
        <v>8</v>
      </c>
      <c r="D190" s="9">
        <v>2</v>
      </c>
      <c r="E190" s="9">
        <v>3</v>
      </c>
      <c r="F190" s="9">
        <v>10</v>
      </c>
      <c r="G190" s="9">
        <v>4</v>
      </c>
    </row>
    <row r="191" spans="1:7" x14ac:dyDescent="0.25">
      <c r="A191" s="9">
        <v>1103003</v>
      </c>
      <c r="B191" s="9">
        <v>11</v>
      </c>
      <c r="C191" s="10">
        <v>13</v>
      </c>
      <c r="D191" s="9">
        <v>3</v>
      </c>
      <c r="E191" s="9">
        <v>3</v>
      </c>
      <c r="F191" s="9">
        <v>5</v>
      </c>
      <c r="G191" s="9">
        <v>10</v>
      </c>
    </row>
    <row r="192" spans="1:7" x14ac:dyDescent="0.25">
      <c r="A192" s="9">
        <v>1104003</v>
      </c>
      <c r="B192" s="9">
        <v>11</v>
      </c>
      <c r="C192" s="10">
        <v>18</v>
      </c>
      <c r="D192" s="9">
        <v>4</v>
      </c>
      <c r="E192" s="9">
        <v>3</v>
      </c>
      <c r="F192" s="9">
        <v>11</v>
      </c>
      <c r="G192" s="9">
        <v>5</v>
      </c>
    </row>
    <row r="193" spans="1:7" x14ac:dyDescent="0.25">
      <c r="A193" s="9">
        <v>1105003</v>
      </c>
      <c r="B193" s="9">
        <v>11</v>
      </c>
      <c r="C193" s="10">
        <v>23</v>
      </c>
      <c r="D193" s="9">
        <v>5</v>
      </c>
      <c r="E193" s="9">
        <v>3</v>
      </c>
      <c r="F193" s="9">
        <v>6</v>
      </c>
      <c r="G193" s="9">
        <v>11</v>
      </c>
    </row>
    <row r="194" spans="1:7" x14ac:dyDescent="0.25">
      <c r="A194" s="9">
        <v>1106003</v>
      </c>
      <c r="B194" s="9">
        <v>11</v>
      </c>
      <c r="C194" s="10">
        <v>28</v>
      </c>
      <c r="D194" s="9">
        <v>6</v>
      </c>
      <c r="E194" s="9">
        <v>3</v>
      </c>
      <c r="F194" s="9">
        <v>1</v>
      </c>
      <c r="G194" s="9">
        <v>6</v>
      </c>
    </row>
    <row r="195" spans="1:7" x14ac:dyDescent="0.25">
      <c r="A195" s="9">
        <v>1107003</v>
      </c>
      <c r="B195" s="9">
        <v>11</v>
      </c>
      <c r="C195" s="10">
        <v>33</v>
      </c>
      <c r="D195" s="9">
        <v>7</v>
      </c>
      <c r="E195" s="9">
        <v>3</v>
      </c>
      <c r="F195" s="9">
        <v>7</v>
      </c>
      <c r="G195" s="9">
        <v>1</v>
      </c>
    </row>
    <row r="196" spans="1:7" x14ac:dyDescent="0.25">
      <c r="A196" s="9">
        <v>1108003</v>
      </c>
      <c r="B196" s="9">
        <v>11</v>
      </c>
      <c r="C196" s="10">
        <v>38</v>
      </c>
      <c r="D196" s="9">
        <v>8</v>
      </c>
      <c r="E196" s="9">
        <v>3</v>
      </c>
      <c r="F196" s="9">
        <v>2</v>
      </c>
      <c r="G196" s="9">
        <v>7</v>
      </c>
    </row>
    <row r="197" spans="1:7" x14ac:dyDescent="0.25">
      <c r="A197" s="9">
        <v>1109003</v>
      </c>
      <c r="B197" s="9">
        <v>11</v>
      </c>
      <c r="C197" s="10">
        <v>43</v>
      </c>
      <c r="D197" s="9">
        <v>9</v>
      </c>
      <c r="E197" s="9">
        <v>3</v>
      </c>
      <c r="F197" s="9">
        <v>8</v>
      </c>
      <c r="G197" s="9">
        <v>2</v>
      </c>
    </row>
    <row r="198" spans="1:7" x14ac:dyDescent="0.25">
      <c r="A198" s="9">
        <v>1110003</v>
      </c>
      <c r="B198" s="9">
        <v>11</v>
      </c>
      <c r="C198" s="10">
        <v>48</v>
      </c>
      <c r="D198" s="9">
        <v>10</v>
      </c>
      <c r="E198" s="9">
        <v>3</v>
      </c>
      <c r="F198" s="9">
        <v>3</v>
      </c>
      <c r="G198" s="9">
        <v>8</v>
      </c>
    </row>
    <row r="199" spans="1:7" x14ac:dyDescent="0.25">
      <c r="A199" s="9">
        <v>1111003</v>
      </c>
      <c r="B199" s="9">
        <v>11</v>
      </c>
      <c r="C199" s="10">
        <v>53</v>
      </c>
      <c r="D199" s="9">
        <v>11</v>
      </c>
      <c r="E199" s="9">
        <v>3</v>
      </c>
      <c r="F199" s="9">
        <v>9</v>
      </c>
      <c r="G199" s="9">
        <v>3</v>
      </c>
    </row>
    <row r="200" spans="1:7" x14ac:dyDescent="0.25">
      <c r="A200" s="9">
        <v>1101004</v>
      </c>
      <c r="B200" s="9">
        <v>11</v>
      </c>
      <c r="C200" s="10">
        <v>4</v>
      </c>
      <c r="D200" s="9">
        <v>1</v>
      </c>
      <c r="E200" s="9">
        <v>4</v>
      </c>
      <c r="F200" s="9">
        <v>5</v>
      </c>
      <c r="G200" s="9">
        <v>8</v>
      </c>
    </row>
    <row r="201" spans="1:7" x14ac:dyDescent="0.25">
      <c r="A201" s="9">
        <v>1102004</v>
      </c>
      <c r="B201" s="9">
        <v>11</v>
      </c>
      <c r="C201" s="10">
        <v>9</v>
      </c>
      <c r="D201" s="9">
        <v>2</v>
      </c>
      <c r="E201" s="9">
        <v>4</v>
      </c>
      <c r="F201" s="9">
        <v>11</v>
      </c>
      <c r="G201" s="9">
        <v>3</v>
      </c>
    </row>
    <row r="202" spans="1:7" x14ac:dyDescent="0.25">
      <c r="A202" s="9">
        <v>1103004</v>
      </c>
      <c r="B202" s="9">
        <v>11</v>
      </c>
      <c r="C202" s="10">
        <v>14</v>
      </c>
      <c r="D202" s="9">
        <v>3</v>
      </c>
      <c r="E202" s="9">
        <v>4</v>
      </c>
      <c r="F202" s="9">
        <v>6</v>
      </c>
      <c r="G202" s="9">
        <v>9</v>
      </c>
    </row>
    <row r="203" spans="1:7" x14ac:dyDescent="0.25">
      <c r="A203" s="9">
        <v>1104004</v>
      </c>
      <c r="B203" s="9">
        <v>11</v>
      </c>
      <c r="C203" s="10">
        <v>19</v>
      </c>
      <c r="D203" s="9">
        <v>4</v>
      </c>
      <c r="E203" s="9">
        <v>4</v>
      </c>
      <c r="F203" s="9">
        <v>1</v>
      </c>
      <c r="G203" s="9">
        <v>4</v>
      </c>
    </row>
    <row r="204" spans="1:7" x14ac:dyDescent="0.25">
      <c r="A204" s="9">
        <v>1105004</v>
      </c>
      <c r="B204" s="9">
        <v>11</v>
      </c>
      <c r="C204" s="10">
        <v>24</v>
      </c>
      <c r="D204" s="9">
        <v>5</v>
      </c>
      <c r="E204" s="9">
        <v>4</v>
      </c>
      <c r="F204" s="9">
        <v>7</v>
      </c>
      <c r="G204" s="9">
        <v>10</v>
      </c>
    </row>
    <row r="205" spans="1:7" x14ac:dyDescent="0.25">
      <c r="A205" s="9">
        <v>1106004</v>
      </c>
      <c r="B205" s="9">
        <v>11</v>
      </c>
      <c r="C205" s="10">
        <v>29</v>
      </c>
      <c r="D205" s="9">
        <v>6</v>
      </c>
      <c r="E205" s="9">
        <v>4</v>
      </c>
      <c r="F205" s="9">
        <v>2</v>
      </c>
      <c r="G205" s="9">
        <v>5</v>
      </c>
    </row>
    <row r="206" spans="1:7" x14ac:dyDescent="0.25">
      <c r="A206" s="9">
        <v>1107004</v>
      </c>
      <c r="B206" s="9">
        <v>11</v>
      </c>
      <c r="C206" s="10">
        <v>34</v>
      </c>
      <c r="D206" s="9">
        <v>7</v>
      </c>
      <c r="E206" s="9">
        <v>4</v>
      </c>
      <c r="F206" s="9">
        <v>8</v>
      </c>
      <c r="G206" s="9">
        <v>11</v>
      </c>
    </row>
    <row r="207" spans="1:7" x14ac:dyDescent="0.25">
      <c r="A207" s="9">
        <v>1108004</v>
      </c>
      <c r="B207" s="9">
        <v>11</v>
      </c>
      <c r="C207" s="10">
        <v>39</v>
      </c>
      <c r="D207" s="9">
        <v>8</v>
      </c>
      <c r="E207" s="9">
        <v>4</v>
      </c>
      <c r="F207" s="9">
        <v>3</v>
      </c>
      <c r="G207" s="9">
        <v>6</v>
      </c>
    </row>
    <row r="208" spans="1:7" x14ac:dyDescent="0.25">
      <c r="A208" s="9">
        <v>1109004</v>
      </c>
      <c r="B208" s="9">
        <v>11</v>
      </c>
      <c r="C208" s="10">
        <v>44</v>
      </c>
      <c r="D208" s="9">
        <v>9</v>
      </c>
      <c r="E208" s="9">
        <v>4</v>
      </c>
      <c r="F208" s="9">
        <v>9</v>
      </c>
      <c r="G208" s="9">
        <v>1</v>
      </c>
    </row>
    <row r="209" spans="1:8" x14ac:dyDescent="0.25">
      <c r="A209" s="9">
        <v>1110004</v>
      </c>
      <c r="B209" s="9">
        <v>11</v>
      </c>
      <c r="C209" s="10">
        <v>49</v>
      </c>
      <c r="D209" s="9">
        <v>10</v>
      </c>
      <c r="E209" s="9">
        <v>4</v>
      </c>
      <c r="F209" s="9">
        <v>4</v>
      </c>
      <c r="G209" s="9">
        <v>7</v>
      </c>
    </row>
    <row r="210" spans="1:8" x14ac:dyDescent="0.25">
      <c r="A210" s="9">
        <v>1111004</v>
      </c>
      <c r="B210" s="9">
        <v>11</v>
      </c>
      <c r="C210" s="10">
        <v>54</v>
      </c>
      <c r="D210" s="9">
        <v>11</v>
      </c>
      <c r="E210" s="9">
        <v>4</v>
      </c>
      <c r="F210" s="9">
        <v>10</v>
      </c>
      <c r="G210" s="9">
        <v>2</v>
      </c>
    </row>
    <row r="211" spans="1:8" x14ac:dyDescent="0.25">
      <c r="A211" s="9">
        <v>1101005</v>
      </c>
      <c r="B211" s="9">
        <v>11</v>
      </c>
      <c r="C211" s="10">
        <v>5</v>
      </c>
      <c r="D211" s="9">
        <v>1</v>
      </c>
      <c r="E211" s="9">
        <v>5</v>
      </c>
      <c r="F211" s="9">
        <v>6</v>
      </c>
      <c r="G211" s="9">
        <v>7</v>
      </c>
    </row>
    <row r="212" spans="1:8" x14ac:dyDescent="0.25">
      <c r="A212" s="9">
        <v>1102005</v>
      </c>
      <c r="B212" s="9">
        <v>11</v>
      </c>
      <c r="C212" s="10">
        <v>10</v>
      </c>
      <c r="D212" s="9">
        <v>2</v>
      </c>
      <c r="E212" s="9">
        <v>5</v>
      </c>
      <c r="F212" s="9">
        <v>1</v>
      </c>
      <c r="G212" s="9">
        <v>2</v>
      </c>
    </row>
    <row r="213" spans="1:8" x14ac:dyDescent="0.25">
      <c r="A213" s="9">
        <v>1103005</v>
      </c>
      <c r="B213" s="9">
        <v>11</v>
      </c>
      <c r="C213" s="10">
        <v>15</v>
      </c>
      <c r="D213" s="9">
        <v>3</v>
      </c>
      <c r="E213" s="9">
        <v>5</v>
      </c>
      <c r="F213" s="9">
        <v>7</v>
      </c>
      <c r="G213" s="9">
        <v>8</v>
      </c>
    </row>
    <row r="214" spans="1:8" x14ac:dyDescent="0.25">
      <c r="A214" s="9">
        <v>1104005</v>
      </c>
      <c r="B214" s="9">
        <v>11</v>
      </c>
      <c r="C214" s="10">
        <v>20</v>
      </c>
      <c r="D214" s="9">
        <v>4</v>
      </c>
      <c r="E214" s="9">
        <v>5</v>
      </c>
      <c r="F214" s="9">
        <v>2</v>
      </c>
      <c r="G214" s="9">
        <v>3</v>
      </c>
    </row>
    <row r="215" spans="1:8" x14ac:dyDescent="0.25">
      <c r="A215" s="9">
        <v>1105005</v>
      </c>
      <c r="B215" s="9">
        <v>11</v>
      </c>
      <c r="C215" s="10">
        <v>25</v>
      </c>
      <c r="D215" s="9">
        <v>5</v>
      </c>
      <c r="E215" s="9">
        <v>5</v>
      </c>
      <c r="F215" s="9">
        <v>8</v>
      </c>
      <c r="G215" s="9">
        <v>9</v>
      </c>
    </row>
    <row r="216" spans="1:8" x14ac:dyDescent="0.25">
      <c r="A216" s="9">
        <v>1106005</v>
      </c>
      <c r="B216" s="9">
        <v>11</v>
      </c>
      <c r="C216" s="10">
        <v>30</v>
      </c>
      <c r="D216" s="9">
        <v>6</v>
      </c>
      <c r="E216" s="9">
        <v>5</v>
      </c>
      <c r="F216" s="9">
        <v>3</v>
      </c>
      <c r="G216" s="9">
        <v>4</v>
      </c>
    </row>
    <row r="217" spans="1:8" x14ac:dyDescent="0.25">
      <c r="A217" s="9">
        <v>1107005</v>
      </c>
      <c r="B217" s="9">
        <v>11</v>
      </c>
      <c r="C217" s="10">
        <v>35</v>
      </c>
      <c r="D217" s="9">
        <v>7</v>
      </c>
      <c r="E217" s="9">
        <v>5</v>
      </c>
      <c r="F217" s="9">
        <v>9</v>
      </c>
      <c r="G217" s="9">
        <v>10</v>
      </c>
    </row>
    <row r="218" spans="1:8" x14ac:dyDescent="0.25">
      <c r="A218" s="9">
        <v>1108005</v>
      </c>
      <c r="B218" s="9">
        <v>11</v>
      </c>
      <c r="C218" s="10">
        <v>40</v>
      </c>
      <c r="D218" s="9">
        <v>8</v>
      </c>
      <c r="E218" s="9">
        <v>5</v>
      </c>
      <c r="F218" s="9">
        <v>4</v>
      </c>
      <c r="G218" s="9">
        <v>5</v>
      </c>
    </row>
    <row r="219" spans="1:8" x14ac:dyDescent="0.25">
      <c r="A219" s="9">
        <v>1109005</v>
      </c>
      <c r="B219" s="9">
        <v>11</v>
      </c>
      <c r="C219" s="10">
        <v>45</v>
      </c>
      <c r="D219" s="9">
        <v>9</v>
      </c>
      <c r="E219" s="9">
        <v>5</v>
      </c>
      <c r="F219" s="9">
        <v>10</v>
      </c>
      <c r="G219" s="9">
        <v>11</v>
      </c>
    </row>
    <row r="220" spans="1:8" x14ac:dyDescent="0.25">
      <c r="A220" s="9">
        <v>1110005</v>
      </c>
      <c r="B220" s="9">
        <v>11</v>
      </c>
      <c r="C220" s="10">
        <v>50</v>
      </c>
      <c r="D220" s="9">
        <v>10</v>
      </c>
      <c r="E220" s="9">
        <v>5</v>
      </c>
      <c r="F220" s="9">
        <v>5</v>
      </c>
      <c r="G220" s="9">
        <v>6</v>
      </c>
    </row>
    <row r="221" spans="1:8" x14ac:dyDescent="0.25">
      <c r="A221" s="9">
        <v>1111005</v>
      </c>
      <c r="B221" s="9">
        <v>11</v>
      </c>
      <c r="C221" s="10">
        <v>55</v>
      </c>
      <c r="D221" s="9">
        <v>11</v>
      </c>
      <c r="E221" s="9">
        <v>5</v>
      </c>
      <c r="F221" s="9">
        <v>11</v>
      </c>
      <c r="G221" s="9">
        <v>1</v>
      </c>
    </row>
    <row r="222" spans="1:8" x14ac:dyDescent="0.25">
      <c r="A222" s="11">
        <v>1201001</v>
      </c>
      <c r="B222" s="11">
        <v>12</v>
      </c>
      <c r="C222" s="13">
        <v>1</v>
      </c>
      <c r="D222" s="11">
        <v>1</v>
      </c>
      <c r="E222" s="11">
        <v>1</v>
      </c>
      <c r="F222" s="11">
        <v>6</v>
      </c>
      <c r="G222" s="11">
        <v>4</v>
      </c>
      <c r="H222" s="11" t="s">
        <v>19</v>
      </c>
    </row>
    <row r="223" spans="1:8" x14ac:dyDescent="0.25">
      <c r="A223" s="11">
        <v>1202001</v>
      </c>
      <c r="B223" s="11">
        <v>12</v>
      </c>
      <c r="C223" s="13">
        <v>7</v>
      </c>
      <c r="D223" s="11">
        <v>2</v>
      </c>
      <c r="E223" s="11">
        <v>1</v>
      </c>
      <c r="F223" s="11">
        <v>5</v>
      </c>
      <c r="G223" s="11">
        <v>10</v>
      </c>
    </row>
    <row r="224" spans="1:8" x14ac:dyDescent="0.25">
      <c r="A224" s="11">
        <v>1203001</v>
      </c>
      <c r="B224" s="11">
        <v>12</v>
      </c>
      <c r="C224" s="13">
        <v>13</v>
      </c>
      <c r="D224" s="11">
        <v>3</v>
      </c>
      <c r="E224" s="11">
        <v>1</v>
      </c>
      <c r="F224" s="11">
        <v>12</v>
      </c>
      <c r="G224" s="11">
        <v>9</v>
      </c>
    </row>
    <row r="225" spans="1:7" x14ac:dyDescent="0.25">
      <c r="A225" s="11">
        <v>1204001</v>
      </c>
      <c r="B225" s="11">
        <v>12</v>
      </c>
      <c r="C225" s="13">
        <v>19</v>
      </c>
      <c r="D225" s="11">
        <v>4</v>
      </c>
      <c r="E225" s="11">
        <v>1</v>
      </c>
      <c r="F225" s="11">
        <v>7</v>
      </c>
      <c r="G225" s="11">
        <v>3</v>
      </c>
    </row>
    <row r="226" spans="1:7" x14ac:dyDescent="0.25">
      <c r="A226" s="11">
        <v>1205001</v>
      </c>
      <c r="B226" s="11">
        <v>12</v>
      </c>
      <c r="C226" s="13">
        <v>25</v>
      </c>
      <c r="D226" s="11">
        <v>5</v>
      </c>
      <c r="E226" s="11">
        <v>1</v>
      </c>
      <c r="F226" s="11">
        <v>8</v>
      </c>
      <c r="G226" s="11">
        <v>11</v>
      </c>
    </row>
    <row r="227" spans="1:7" x14ac:dyDescent="0.25">
      <c r="A227" s="11">
        <v>1206001</v>
      </c>
      <c r="B227" s="11">
        <v>12</v>
      </c>
      <c r="C227" s="13">
        <v>31</v>
      </c>
      <c r="D227" s="11">
        <v>6</v>
      </c>
      <c r="E227" s="11">
        <v>1</v>
      </c>
      <c r="F227" s="11">
        <v>1</v>
      </c>
      <c r="G227" s="11">
        <v>2</v>
      </c>
    </row>
    <row r="228" spans="1:7" x14ac:dyDescent="0.25">
      <c r="A228" s="11">
        <v>1207001</v>
      </c>
      <c r="B228" s="11">
        <v>12</v>
      </c>
      <c r="C228" s="13">
        <v>37</v>
      </c>
      <c r="D228" s="11">
        <v>7</v>
      </c>
      <c r="E228" s="11">
        <v>1</v>
      </c>
      <c r="F228" s="11">
        <v>4</v>
      </c>
      <c r="G228" s="11">
        <v>8</v>
      </c>
    </row>
    <row r="229" spans="1:7" x14ac:dyDescent="0.25">
      <c r="A229" s="11">
        <v>1208001</v>
      </c>
      <c r="B229" s="11">
        <v>12</v>
      </c>
      <c r="C229" s="13">
        <v>43</v>
      </c>
      <c r="D229" s="11">
        <v>8</v>
      </c>
      <c r="E229" s="11">
        <v>1</v>
      </c>
      <c r="F229" s="11">
        <v>11</v>
      </c>
      <c r="G229" s="11">
        <v>7</v>
      </c>
    </row>
    <row r="230" spans="1:7" x14ac:dyDescent="0.25">
      <c r="A230" s="11">
        <v>1209001</v>
      </c>
      <c r="B230" s="11">
        <v>12</v>
      </c>
      <c r="C230" s="13">
        <v>49</v>
      </c>
      <c r="D230" s="11">
        <v>9</v>
      </c>
      <c r="E230" s="11">
        <v>1</v>
      </c>
      <c r="F230" s="11">
        <v>3</v>
      </c>
      <c r="G230" s="11">
        <v>5</v>
      </c>
    </row>
    <row r="231" spans="1:7" x14ac:dyDescent="0.25">
      <c r="A231" s="11">
        <v>1210001</v>
      </c>
      <c r="B231" s="11">
        <v>12</v>
      </c>
      <c r="C231" s="13">
        <v>55</v>
      </c>
      <c r="D231" s="11">
        <v>10</v>
      </c>
      <c r="E231" s="11">
        <v>1</v>
      </c>
      <c r="F231" s="11">
        <v>9</v>
      </c>
      <c r="G231" s="11">
        <v>6</v>
      </c>
    </row>
    <row r="232" spans="1:7" x14ac:dyDescent="0.25">
      <c r="A232" s="11">
        <v>1211001</v>
      </c>
      <c r="B232" s="11">
        <v>12</v>
      </c>
      <c r="C232" s="13">
        <v>61</v>
      </c>
      <c r="D232" s="11">
        <v>11</v>
      </c>
      <c r="E232" s="11">
        <v>1</v>
      </c>
      <c r="F232" s="11">
        <v>10</v>
      </c>
      <c r="G232" s="11">
        <v>12</v>
      </c>
    </row>
    <row r="233" spans="1:7" x14ac:dyDescent="0.25">
      <c r="A233" s="11">
        <v>1201002</v>
      </c>
      <c r="B233" s="11">
        <v>12</v>
      </c>
      <c r="C233" s="13">
        <v>2</v>
      </c>
      <c r="D233" s="11">
        <v>1</v>
      </c>
      <c r="E233" s="11">
        <v>2</v>
      </c>
      <c r="F233" s="11">
        <v>10</v>
      </c>
      <c r="G233" s="11">
        <v>11</v>
      </c>
    </row>
    <row r="234" spans="1:7" x14ac:dyDescent="0.25">
      <c r="A234" s="11">
        <v>1202002</v>
      </c>
      <c r="B234" s="11">
        <v>12</v>
      </c>
      <c r="C234" s="13">
        <v>8</v>
      </c>
      <c r="D234" s="11">
        <v>2</v>
      </c>
      <c r="E234" s="11">
        <v>2</v>
      </c>
      <c r="F234" s="11">
        <v>8</v>
      </c>
      <c r="G234" s="11">
        <v>6</v>
      </c>
    </row>
    <row r="235" spans="1:7" x14ac:dyDescent="0.25">
      <c r="A235" s="11">
        <v>1203002</v>
      </c>
      <c r="B235" s="11">
        <v>12</v>
      </c>
      <c r="C235" s="13">
        <v>14</v>
      </c>
      <c r="D235" s="11">
        <v>3</v>
      </c>
      <c r="E235" s="11">
        <v>2</v>
      </c>
      <c r="F235" s="11">
        <v>7</v>
      </c>
      <c r="G235" s="11">
        <v>2</v>
      </c>
    </row>
    <row r="236" spans="1:7" x14ac:dyDescent="0.25">
      <c r="A236" s="11">
        <v>1204002</v>
      </c>
      <c r="B236" s="11">
        <v>12</v>
      </c>
      <c r="C236" s="13">
        <v>20</v>
      </c>
      <c r="D236" s="11">
        <v>4</v>
      </c>
      <c r="E236" s="11">
        <v>2</v>
      </c>
      <c r="F236" s="11">
        <v>12</v>
      </c>
      <c r="G236" s="11">
        <v>1</v>
      </c>
    </row>
    <row r="237" spans="1:7" x14ac:dyDescent="0.25">
      <c r="A237" s="11">
        <v>1205002</v>
      </c>
      <c r="B237" s="11">
        <v>12</v>
      </c>
      <c r="C237" s="13">
        <v>26</v>
      </c>
      <c r="D237" s="11">
        <v>5</v>
      </c>
      <c r="E237" s="11">
        <v>2</v>
      </c>
      <c r="F237" s="11">
        <v>9</v>
      </c>
      <c r="G237" s="11">
        <v>5</v>
      </c>
    </row>
    <row r="238" spans="1:7" x14ac:dyDescent="0.25">
      <c r="A238" s="11">
        <v>1206002</v>
      </c>
      <c r="B238" s="11">
        <v>12</v>
      </c>
      <c r="C238" s="13">
        <v>32</v>
      </c>
      <c r="D238" s="11">
        <v>6</v>
      </c>
      <c r="E238" s="11">
        <v>2</v>
      </c>
      <c r="F238" s="11">
        <v>3</v>
      </c>
      <c r="G238" s="11">
        <v>4</v>
      </c>
    </row>
    <row r="239" spans="1:7" x14ac:dyDescent="0.25">
      <c r="A239" s="11">
        <v>1207002</v>
      </c>
      <c r="B239" s="11">
        <v>12</v>
      </c>
      <c r="C239" s="13">
        <v>38</v>
      </c>
      <c r="D239" s="11">
        <v>7</v>
      </c>
      <c r="E239" s="11">
        <v>2</v>
      </c>
      <c r="F239" s="11">
        <v>2</v>
      </c>
      <c r="G239" s="11">
        <v>12</v>
      </c>
    </row>
    <row r="240" spans="1:7" x14ac:dyDescent="0.25">
      <c r="A240" s="11">
        <v>1208002</v>
      </c>
      <c r="B240" s="11">
        <v>12</v>
      </c>
      <c r="C240" s="13">
        <v>44</v>
      </c>
      <c r="D240" s="11">
        <v>8</v>
      </c>
      <c r="E240" s="11">
        <v>2</v>
      </c>
      <c r="F240" s="11">
        <v>6</v>
      </c>
      <c r="G240" s="11">
        <v>10</v>
      </c>
    </row>
    <row r="241" spans="1:7" x14ac:dyDescent="0.25">
      <c r="A241" s="11">
        <v>1209002</v>
      </c>
      <c r="B241" s="11">
        <v>12</v>
      </c>
      <c r="C241" s="13">
        <v>50</v>
      </c>
      <c r="D241" s="11">
        <v>9</v>
      </c>
      <c r="E241" s="11">
        <v>2</v>
      </c>
      <c r="F241" s="11">
        <v>11</v>
      </c>
      <c r="G241" s="11">
        <v>9</v>
      </c>
    </row>
    <row r="242" spans="1:7" x14ac:dyDescent="0.25">
      <c r="A242" s="11">
        <v>1210002</v>
      </c>
      <c r="B242" s="11">
        <v>12</v>
      </c>
      <c r="C242" s="13">
        <v>56</v>
      </c>
      <c r="D242" s="11">
        <v>10</v>
      </c>
      <c r="E242" s="11">
        <v>2</v>
      </c>
      <c r="F242" s="11">
        <v>5</v>
      </c>
      <c r="G242" s="11">
        <v>7</v>
      </c>
    </row>
    <row r="243" spans="1:7" x14ac:dyDescent="0.25">
      <c r="A243" s="11">
        <v>1211002</v>
      </c>
      <c r="B243" s="11">
        <v>12</v>
      </c>
      <c r="C243" s="13">
        <v>62</v>
      </c>
      <c r="D243" s="11">
        <v>11</v>
      </c>
      <c r="E243" s="11">
        <v>2</v>
      </c>
      <c r="F243" s="11">
        <v>1</v>
      </c>
      <c r="G243" s="11">
        <v>8</v>
      </c>
    </row>
    <row r="244" spans="1:7" x14ac:dyDescent="0.25">
      <c r="A244" s="11">
        <v>1201003</v>
      </c>
      <c r="B244" s="11">
        <v>12</v>
      </c>
      <c r="C244" s="13">
        <v>3</v>
      </c>
      <c r="D244" s="11">
        <v>1</v>
      </c>
      <c r="E244" s="11">
        <v>3</v>
      </c>
      <c r="F244" s="11">
        <v>1</v>
      </c>
      <c r="G244" s="11">
        <v>7</v>
      </c>
    </row>
    <row r="245" spans="1:7" x14ac:dyDescent="0.25">
      <c r="A245" s="11">
        <v>1202003</v>
      </c>
      <c r="B245" s="11">
        <v>12</v>
      </c>
      <c r="C245" s="13">
        <v>9</v>
      </c>
      <c r="D245" s="11">
        <v>2</v>
      </c>
      <c r="E245" s="11">
        <v>3</v>
      </c>
      <c r="F245" s="11">
        <v>2</v>
      </c>
      <c r="G245" s="11">
        <v>11</v>
      </c>
    </row>
    <row r="246" spans="1:7" x14ac:dyDescent="0.25">
      <c r="A246" s="11">
        <v>1203003</v>
      </c>
      <c r="B246" s="11">
        <v>12</v>
      </c>
      <c r="C246" s="13">
        <v>15</v>
      </c>
      <c r="D246" s="11">
        <v>3</v>
      </c>
      <c r="E246" s="11">
        <v>3</v>
      </c>
      <c r="F246" s="11">
        <v>10</v>
      </c>
      <c r="G246" s="11">
        <v>8</v>
      </c>
    </row>
    <row r="247" spans="1:7" x14ac:dyDescent="0.25">
      <c r="A247" s="11">
        <v>1204003</v>
      </c>
      <c r="B247" s="11">
        <v>12</v>
      </c>
      <c r="C247" s="13">
        <v>21</v>
      </c>
      <c r="D247" s="11">
        <v>4</v>
      </c>
      <c r="E247" s="11">
        <v>3</v>
      </c>
      <c r="F247" s="11">
        <v>9</v>
      </c>
      <c r="G247" s="11">
        <v>4</v>
      </c>
    </row>
    <row r="248" spans="1:7" x14ac:dyDescent="0.25">
      <c r="A248" s="11">
        <v>1205003</v>
      </c>
      <c r="B248" s="11">
        <v>12</v>
      </c>
      <c r="C248" s="13">
        <v>27</v>
      </c>
      <c r="D248" s="11">
        <v>5</v>
      </c>
      <c r="E248" s="11">
        <v>3</v>
      </c>
      <c r="F248" s="11">
        <v>12</v>
      </c>
      <c r="G248" s="11">
        <v>3</v>
      </c>
    </row>
    <row r="249" spans="1:7" x14ac:dyDescent="0.25">
      <c r="A249" s="11">
        <v>1206003</v>
      </c>
      <c r="B249" s="11">
        <v>12</v>
      </c>
      <c r="C249" s="13">
        <v>33</v>
      </c>
      <c r="D249" s="11">
        <v>6</v>
      </c>
      <c r="E249" s="11">
        <v>3</v>
      </c>
      <c r="F249" s="11">
        <v>5</v>
      </c>
      <c r="G249" s="11">
        <v>6</v>
      </c>
    </row>
    <row r="250" spans="1:7" x14ac:dyDescent="0.25">
      <c r="A250" s="11">
        <v>1207003</v>
      </c>
      <c r="B250" s="11">
        <v>12</v>
      </c>
      <c r="C250" s="13">
        <v>39</v>
      </c>
      <c r="D250" s="11">
        <v>7</v>
      </c>
      <c r="E250" s="11">
        <v>3</v>
      </c>
      <c r="F250" s="11">
        <v>3</v>
      </c>
      <c r="G250" s="11">
        <v>10</v>
      </c>
    </row>
    <row r="251" spans="1:7" x14ac:dyDescent="0.25">
      <c r="A251" s="11">
        <v>1208003</v>
      </c>
      <c r="B251" s="11">
        <v>12</v>
      </c>
      <c r="C251" s="13">
        <v>45</v>
      </c>
      <c r="D251" s="11">
        <v>8</v>
      </c>
      <c r="E251" s="11">
        <v>3</v>
      </c>
      <c r="F251" s="11">
        <v>4</v>
      </c>
      <c r="G251" s="11">
        <v>12</v>
      </c>
    </row>
    <row r="252" spans="1:7" x14ac:dyDescent="0.25">
      <c r="A252" s="11">
        <v>1209003</v>
      </c>
      <c r="B252" s="11">
        <v>12</v>
      </c>
      <c r="C252" s="13">
        <v>51</v>
      </c>
      <c r="D252" s="11">
        <v>9</v>
      </c>
      <c r="E252" s="11">
        <v>3</v>
      </c>
      <c r="F252" s="11">
        <v>8</v>
      </c>
      <c r="G252" s="11">
        <v>2</v>
      </c>
    </row>
    <row r="253" spans="1:7" x14ac:dyDescent="0.25">
      <c r="A253" s="11">
        <v>1210003</v>
      </c>
      <c r="B253" s="11">
        <v>12</v>
      </c>
      <c r="C253" s="13">
        <v>57</v>
      </c>
      <c r="D253" s="11">
        <v>10</v>
      </c>
      <c r="E253" s="11">
        <v>3</v>
      </c>
      <c r="F253" s="11">
        <v>11</v>
      </c>
      <c r="G253" s="11">
        <v>1</v>
      </c>
    </row>
    <row r="254" spans="1:7" x14ac:dyDescent="0.25">
      <c r="A254" s="11">
        <v>1211003</v>
      </c>
      <c r="B254" s="11">
        <v>12</v>
      </c>
      <c r="C254" s="13">
        <v>63</v>
      </c>
      <c r="D254" s="11">
        <v>11</v>
      </c>
      <c r="E254" s="11">
        <v>3</v>
      </c>
      <c r="F254" s="11">
        <v>7</v>
      </c>
      <c r="G254" s="11">
        <v>9</v>
      </c>
    </row>
    <row r="255" spans="1:7" x14ac:dyDescent="0.25">
      <c r="A255" s="11">
        <v>1201004</v>
      </c>
      <c r="B255" s="11">
        <v>12</v>
      </c>
      <c r="C255" s="13">
        <v>4</v>
      </c>
      <c r="D255" s="11">
        <v>1</v>
      </c>
      <c r="E255" s="11">
        <v>4</v>
      </c>
      <c r="F255" s="11">
        <v>5</v>
      </c>
      <c r="G255" s="11">
        <v>12</v>
      </c>
    </row>
    <row r="256" spans="1:7" x14ac:dyDescent="0.25">
      <c r="A256" s="11">
        <v>1202004</v>
      </c>
      <c r="B256" s="11">
        <v>12</v>
      </c>
      <c r="C256" s="13">
        <v>10</v>
      </c>
      <c r="D256" s="11">
        <v>2</v>
      </c>
      <c r="E256" s="11">
        <v>4</v>
      </c>
      <c r="F256" s="11">
        <v>9</v>
      </c>
      <c r="G256" s="11">
        <v>3</v>
      </c>
    </row>
    <row r="257" spans="1:7" x14ac:dyDescent="0.25">
      <c r="A257" s="11">
        <v>1203004</v>
      </c>
      <c r="B257" s="11">
        <v>12</v>
      </c>
      <c r="C257" s="13">
        <v>16</v>
      </c>
      <c r="D257" s="11">
        <v>3</v>
      </c>
      <c r="E257" s="11">
        <v>4</v>
      </c>
      <c r="F257" s="11">
        <v>11</v>
      </c>
      <c r="G257" s="11">
        <v>4</v>
      </c>
    </row>
    <row r="258" spans="1:7" x14ac:dyDescent="0.25">
      <c r="A258" s="11">
        <v>1204004</v>
      </c>
      <c r="B258" s="11">
        <v>12</v>
      </c>
      <c r="C258" s="13">
        <v>22</v>
      </c>
      <c r="D258" s="11">
        <v>4</v>
      </c>
      <c r="E258" s="11">
        <v>4</v>
      </c>
      <c r="F258" s="11">
        <v>10</v>
      </c>
      <c r="G258" s="11">
        <v>2</v>
      </c>
    </row>
    <row r="259" spans="1:7" x14ac:dyDescent="0.25">
      <c r="A259" s="11">
        <v>1205004</v>
      </c>
      <c r="B259" s="11">
        <v>12</v>
      </c>
      <c r="C259" s="13">
        <v>28</v>
      </c>
      <c r="D259" s="11">
        <v>5</v>
      </c>
      <c r="E259" s="11">
        <v>4</v>
      </c>
      <c r="F259" s="11">
        <v>6</v>
      </c>
      <c r="G259" s="11">
        <v>1</v>
      </c>
    </row>
    <row r="260" spans="1:7" x14ac:dyDescent="0.25">
      <c r="A260" s="11">
        <v>1206004</v>
      </c>
      <c r="B260" s="11">
        <v>12</v>
      </c>
      <c r="C260" s="13">
        <v>34</v>
      </c>
      <c r="D260" s="11">
        <v>6</v>
      </c>
      <c r="E260" s="11">
        <v>4</v>
      </c>
      <c r="F260" s="11">
        <v>7</v>
      </c>
      <c r="G260" s="11">
        <v>8</v>
      </c>
    </row>
    <row r="261" spans="1:7" x14ac:dyDescent="0.25">
      <c r="A261" s="11">
        <v>1207004</v>
      </c>
      <c r="B261" s="11">
        <v>12</v>
      </c>
      <c r="C261" s="13">
        <v>40</v>
      </c>
      <c r="D261" s="11">
        <v>7</v>
      </c>
      <c r="E261" s="11">
        <v>4</v>
      </c>
      <c r="F261" s="11">
        <v>1</v>
      </c>
      <c r="G261" s="11">
        <v>9</v>
      </c>
    </row>
    <row r="262" spans="1:7" x14ac:dyDescent="0.25">
      <c r="A262" s="11">
        <v>1208004</v>
      </c>
      <c r="B262" s="11">
        <v>12</v>
      </c>
      <c r="C262" s="13">
        <v>46</v>
      </c>
      <c r="D262" s="11">
        <v>8</v>
      </c>
      <c r="E262" s="11">
        <v>4</v>
      </c>
      <c r="F262" s="11">
        <v>2</v>
      </c>
      <c r="G262" s="11">
        <v>5</v>
      </c>
    </row>
    <row r="263" spans="1:7" x14ac:dyDescent="0.25">
      <c r="A263" s="11">
        <v>1209004</v>
      </c>
      <c r="B263" s="11">
        <v>12</v>
      </c>
      <c r="C263" s="13">
        <v>52</v>
      </c>
      <c r="D263" s="11">
        <v>9</v>
      </c>
      <c r="E263" s="11">
        <v>4</v>
      </c>
      <c r="F263" s="11">
        <v>12</v>
      </c>
      <c r="G263" s="11">
        <v>6</v>
      </c>
    </row>
    <row r="264" spans="1:7" x14ac:dyDescent="0.25">
      <c r="A264" s="11">
        <v>1210004</v>
      </c>
      <c r="B264" s="11">
        <v>12</v>
      </c>
      <c r="C264" s="13">
        <v>58</v>
      </c>
      <c r="D264" s="11">
        <v>10</v>
      </c>
      <c r="E264" s="11">
        <v>4</v>
      </c>
      <c r="F264" s="11">
        <v>4</v>
      </c>
      <c r="G264" s="11">
        <v>10</v>
      </c>
    </row>
    <row r="265" spans="1:7" x14ac:dyDescent="0.25">
      <c r="A265" s="11">
        <v>1211004</v>
      </c>
      <c r="B265" s="11">
        <v>12</v>
      </c>
      <c r="C265" s="13">
        <v>64</v>
      </c>
      <c r="D265" s="11">
        <v>11</v>
      </c>
      <c r="E265" s="11">
        <v>4</v>
      </c>
      <c r="F265" s="11">
        <v>3</v>
      </c>
      <c r="G265" s="11">
        <v>11</v>
      </c>
    </row>
    <row r="266" spans="1:7" x14ac:dyDescent="0.25">
      <c r="A266" s="11">
        <v>1201005</v>
      </c>
      <c r="B266" s="11">
        <v>12</v>
      </c>
      <c r="C266" s="13">
        <v>5</v>
      </c>
      <c r="D266" s="11">
        <v>1</v>
      </c>
      <c r="E266" s="11">
        <v>5</v>
      </c>
      <c r="F266" s="11">
        <v>3</v>
      </c>
      <c r="G266" s="11">
        <v>8</v>
      </c>
    </row>
    <row r="267" spans="1:7" x14ac:dyDescent="0.25">
      <c r="A267" s="11">
        <v>1202005</v>
      </c>
      <c r="B267" s="11">
        <v>12</v>
      </c>
      <c r="C267" s="13">
        <v>11</v>
      </c>
      <c r="D267" s="11">
        <v>2</v>
      </c>
      <c r="E267" s="11">
        <v>5</v>
      </c>
      <c r="F267" s="11">
        <v>12</v>
      </c>
      <c r="G267" s="11">
        <v>7</v>
      </c>
    </row>
    <row r="268" spans="1:7" x14ac:dyDescent="0.25">
      <c r="A268" s="11">
        <v>1203005</v>
      </c>
      <c r="B268" s="11">
        <v>12</v>
      </c>
      <c r="C268" s="13">
        <v>17</v>
      </c>
      <c r="D268" s="11">
        <v>3</v>
      </c>
      <c r="E268" s="11">
        <v>5</v>
      </c>
      <c r="F268" s="11">
        <v>5</v>
      </c>
      <c r="G268" s="11">
        <v>1</v>
      </c>
    </row>
    <row r="269" spans="1:7" x14ac:dyDescent="0.25">
      <c r="A269" s="11">
        <v>1204005</v>
      </c>
      <c r="B269" s="11">
        <v>12</v>
      </c>
      <c r="C269" s="13">
        <v>23</v>
      </c>
      <c r="D269" s="11">
        <v>4</v>
      </c>
      <c r="E269" s="11">
        <v>5</v>
      </c>
      <c r="F269" s="11">
        <v>6</v>
      </c>
      <c r="G269" s="11">
        <v>11</v>
      </c>
    </row>
    <row r="270" spans="1:7" x14ac:dyDescent="0.25">
      <c r="A270" s="11">
        <v>1205005</v>
      </c>
      <c r="B270" s="11">
        <v>12</v>
      </c>
      <c r="C270" s="13">
        <v>29</v>
      </c>
      <c r="D270" s="11">
        <v>5</v>
      </c>
      <c r="E270" s="11">
        <v>5</v>
      </c>
      <c r="F270" s="11">
        <v>4</v>
      </c>
      <c r="G270" s="11">
        <v>2</v>
      </c>
    </row>
    <row r="271" spans="1:7" x14ac:dyDescent="0.25">
      <c r="A271" s="11">
        <v>1206005</v>
      </c>
      <c r="B271" s="11">
        <v>12</v>
      </c>
      <c r="C271" s="13">
        <v>35</v>
      </c>
      <c r="D271" s="11">
        <v>6</v>
      </c>
      <c r="E271" s="11">
        <v>5</v>
      </c>
      <c r="F271" s="11">
        <v>9</v>
      </c>
      <c r="G271" s="11">
        <v>10</v>
      </c>
    </row>
    <row r="272" spans="1:7" x14ac:dyDescent="0.25">
      <c r="A272" s="11">
        <v>1207005</v>
      </c>
      <c r="B272" s="11">
        <v>12</v>
      </c>
      <c r="C272" s="13">
        <v>41</v>
      </c>
      <c r="D272" s="11">
        <v>7</v>
      </c>
      <c r="E272" s="11">
        <v>5</v>
      </c>
      <c r="F272" s="11">
        <v>11</v>
      </c>
      <c r="G272" s="11">
        <v>5</v>
      </c>
    </row>
    <row r="273" spans="1:7" x14ac:dyDescent="0.25">
      <c r="A273" s="11">
        <v>1208005</v>
      </c>
      <c r="B273" s="11">
        <v>12</v>
      </c>
      <c r="C273" s="13">
        <v>47</v>
      </c>
      <c r="D273" s="11">
        <v>8</v>
      </c>
      <c r="E273" s="11">
        <v>5</v>
      </c>
      <c r="F273" s="11">
        <v>1</v>
      </c>
      <c r="G273" s="11">
        <v>3</v>
      </c>
    </row>
    <row r="274" spans="1:7" x14ac:dyDescent="0.25">
      <c r="A274" s="11">
        <v>1209005</v>
      </c>
      <c r="B274" s="11">
        <v>12</v>
      </c>
      <c r="C274" s="13">
        <v>53</v>
      </c>
      <c r="D274" s="11">
        <v>9</v>
      </c>
      <c r="E274" s="11">
        <v>5</v>
      </c>
      <c r="F274" s="11">
        <v>7</v>
      </c>
      <c r="G274" s="11">
        <v>4</v>
      </c>
    </row>
    <row r="275" spans="1:7" x14ac:dyDescent="0.25">
      <c r="A275" s="11">
        <v>1210005</v>
      </c>
      <c r="B275" s="11">
        <v>12</v>
      </c>
      <c r="C275" s="13">
        <v>59</v>
      </c>
      <c r="D275" s="11">
        <v>10</v>
      </c>
      <c r="E275" s="11">
        <v>5</v>
      </c>
      <c r="F275" s="11">
        <v>8</v>
      </c>
      <c r="G275" s="11">
        <v>12</v>
      </c>
    </row>
    <row r="276" spans="1:7" x14ac:dyDescent="0.25">
      <c r="A276" s="11">
        <v>1211005</v>
      </c>
      <c r="B276" s="11">
        <v>12</v>
      </c>
      <c r="C276" s="13">
        <v>65</v>
      </c>
      <c r="D276" s="11">
        <v>11</v>
      </c>
      <c r="E276" s="11">
        <v>5</v>
      </c>
      <c r="F276" s="11">
        <v>2</v>
      </c>
      <c r="G276" s="11">
        <v>6</v>
      </c>
    </row>
    <row r="277" spans="1:7" x14ac:dyDescent="0.25">
      <c r="A277" s="11">
        <v>1201006</v>
      </c>
      <c r="B277" s="11">
        <v>12</v>
      </c>
      <c r="C277" s="13">
        <v>6</v>
      </c>
      <c r="D277" s="11">
        <v>1</v>
      </c>
      <c r="E277" s="11">
        <v>6</v>
      </c>
      <c r="F277" s="11">
        <v>9</v>
      </c>
      <c r="G277" s="11">
        <v>2</v>
      </c>
    </row>
    <row r="278" spans="1:7" x14ac:dyDescent="0.25">
      <c r="A278" s="11">
        <v>1202006</v>
      </c>
      <c r="B278" s="11">
        <v>12</v>
      </c>
      <c r="C278" s="13">
        <v>12</v>
      </c>
      <c r="D278" s="11">
        <v>2</v>
      </c>
      <c r="E278" s="11">
        <v>6</v>
      </c>
      <c r="F278" s="11">
        <v>1</v>
      </c>
      <c r="G278" s="11">
        <v>4</v>
      </c>
    </row>
    <row r="279" spans="1:7" x14ac:dyDescent="0.25">
      <c r="A279" s="11">
        <v>1203006</v>
      </c>
      <c r="B279" s="11">
        <v>12</v>
      </c>
      <c r="C279" s="13">
        <v>18</v>
      </c>
      <c r="D279" s="11">
        <v>3</v>
      </c>
      <c r="E279" s="11">
        <v>6</v>
      </c>
      <c r="F279" s="11">
        <v>3</v>
      </c>
      <c r="G279" s="11">
        <v>6</v>
      </c>
    </row>
    <row r="280" spans="1:7" x14ac:dyDescent="0.25">
      <c r="A280" s="11">
        <v>1204006</v>
      </c>
      <c r="B280" s="11">
        <v>12</v>
      </c>
      <c r="C280" s="13">
        <v>24</v>
      </c>
      <c r="D280" s="11">
        <v>4</v>
      </c>
      <c r="E280" s="11">
        <v>6</v>
      </c>
      <c r="F280" s="11">
        <v>5</v>
      </c>
      <c r="G280" s="11">
        <v>8</v>
      </c>
    </row>
    <row r="281" spans="1:7" x14ac:dyDescent="0.25">
      <c r="A281" s="11">
        <v>1205006</v>
      </c>
      <c r="B281" s="11">
        <v>12</v>
      </c>
      <c r="C281" s="13">
        <v>30</v>
      </c>
      <c r="D281" s="11">
        <v>5</v>
      </c>
      <c r="E281" s="11">
        <v>6</v>
      </c>
      <c r="F281" s="11">
        <v>7</v>
      </c>
      <c r="G281" s="11">
        <v>10</v>
      </c>
    </row>
    <row r="282" spans="1:7" x14ac:dyDescent="0.25">
      <c r="A282" s="11">
        <v>1206006</v>
      </c>
      <c r="B282" s="11">
        <v>12</v>
      </c>
      <c r="C282" s="13">
        <v>36</v>
      </c>
      <c r="D282" s="11">
        <v>6</v>
      </c>
      <c r="E282" s="11">
        <v>6</v>
      </c>
      <c r="F282" s="11">
        <v>11</v>
      </c>
      <c r="G282" s="11">
        <v>12</v>
      </c>
    </row>
    <row r="283" spans="1:7" x14ac:dyDescent="0.25">
      <c r="A283" s="11">
        <v>1207006</v>
      </c>
      <c r="B283" s="11">
        <v>12</v>
      </c>
      <c r="C283" s="13">
        <v>42</v>
      </c>
      <c r="D283" s="11">
        <v>7</v>
      </c>
      <c r="E283" s="11">
        <v>6</v>
      </c>
      <c r="F283" s="11">
        <v>6</v>
      </c>
      <c r="G283" s="11">
        <v>7</v>
      </c>
    </row>
    <row r="284" spans="1:7" x14ac:dyDescent="0.25">
      <c r="A284" s="11">
        <v>1208006</v>
      </c>
      <c r="B284" s="11">
        <v>12</v>
      </c>
      <c r="C284" s="13">
        <v>48</v>
      </c>
      <c r="D284" s="11">
        <v>8</v>
      </c>
      <c r="E284" s="11">
        <v>6</v>
      </c>
      <c r="F284" s="11">
        <v>8</v>
      </c>
      <c r="G284" s="11">
        <v>9</v>
      </c>
    </row>
    <row r="285" spans="1:7" x14ac:dyDescent="0.25">
      <c r="A285" s="11">
        <v>1209006</v>
      </c>
      <c r="B285" s="11">
        <v>12</v>
      </c>
      <c r="C285" s="13">
        <v>54</v>
      </c>
      <c r="D285" s="11">
        <v>9</v>
      </c>
      <c r="E285" s="11">
        <v>6</v>
      </c>
      <c r="F285" s="11">
        <v>10</v>
      </c>
      <c r="G285" s="11">
        <v>1</v>
      </c>
    </row>
    <row r="286" spans="1:7" x14ac:dyDescent="0.25">
      <c r="A286" s="11">
        <v>1210006</v>
      </c>
      <c r="B286" s="11">
        <v>12</v>
      </c>
      <c r="C286" s="13">
        <v>60</v>
      </c>
      <c r="D286" s="11">
        <v>10</v>
      </c>
      <c r="E286" s="11">
        <v>6</v>
      </c>
      <c r="F286" s="11">
        <v>2</v>
      </c>
      <c r="G286" s="11">
        <v>3</v>
      </c>
    </row>
    <row r="287" spans="1:7" x14ac:dyDescent="0.25">
      <c r="A287" s="11">
        <v>1211006</v>
      </c>
      <c r="B287" s="11">
        <v>12</v>
      </c>
      <c r="C287" s="13">
        <v>66</v>
      </c>
      <c r="D287" s="11">
        <v>11</v>
      </c>
      <c r="E287" s="11">
        <v>6</v>
      </c>
      <c r="F287" s="11">
        <v>4</v>
      </c>
      <c r="G287" s="11">
        <v>5</v>
      </c>
    </row>
    <row r="288" spans="1:7" x14ac:dyDescent="0.25">
      <c r="A288" s="9">
        <v>1301001</v>
      </c>
      <c r="B288" s="9">
        <v>13</v>
      </c>
      <c r="C288" s="10">
        <v>1</v>
      </c>
      <c r="D288" s="9">
        <v>1</v>
      </c>
      <c r="E288" s="9">
        <v>1</v>
      </c>
      <c r="F288" s="9">
        <v>2</v>
      </c>
      <c r="G288" s="9">
        <v>13</v>
      </c>
    </row>
    <row r="289" spans="1:7" x14ac:dyDescent="0.25">
      <c r="A289" s="9">
        <v>1302001</v>
      </c>
      <c r="B289" s="9">
        <v>13</v>
      </c>
      <c r="C289" s="10">
        <v>7</v>
      </c>
      <c r="D289" s="9">
        <v>2</v>
      </c>
      <c r="E289" s="9">
        <v>1</v>
      </c>
      <c r="F289" s="9">
        <v>9</v>
      </c>
      <c r="G289" s="9">
        <v>7</v>
      </c>
    </row>
    <row r="290" spans="1:7" x14ac:dyDescent="0.25">
      <c r="A290" s="9">
        <v>1303001</v>
      </c>
      <c r="B290" s="9">
        <v>13</v>
      </c>
      <c r="C290" s="10">
        <v>13</v>
      </c>
      <c r="D290" s="9">
        <v>3</v>
      </c>
      <c r="E290" s="9">
        <v>1</v>
      </c>
      <c r="F290" s="9">
        <v>3</v>
      </c>
      <c r="G290" s="9">
        <v>1</v>
      </c>
    </row>
    <row r="291" spans="1:7" x14ac:dyDescent="0.25">
      <c r="A291" s="9">
        <v>1304001</v>
      </c>
      <c r="B291" s="9">
        <v>13</v>
      </c>
      <c r="C291" s="10">
        <v>19</v>
      </c>
      <c r="D291" s="9">
        <v>4</v>
      </c>
      <c r="E291" s="9">
        <v>1</v>
      </c>
      <c r="F291" s="9">
        <v>10</v>
      </c>
      <c r="G291" s="9">
        <v>8</v>
      </c>
    </row>
    <row r="292" spans="1:7" x14ac:dyDescent="0.25">
      <c r="A292" s="9">
        <v>1305001</v>
      </c>
      <c r="B292" s="9">
        <v>13</v>
      </c>
      <c r="C292" s="10">
        <v>25</v>
      </c>
      <c r="D292" s="9">
        <v>5</v>
      </c>
      <c r="E292" s="9">
        <v>1</v>
      </c>
      <c r="F292" s="9">
        <v>4</v>
      </c>
      <c r="G292" s="9">
        <v>2</v>
      </c>
    </row>
    <row r="293" spans="1:7" x14ac:dyDescent="0.25">
      <c r="A293" s="9">
        <v>1306001</v>
      </c>
      <c r="B293" s="9">
        <v>13</v>
      </c>
      <c r="C293" s="10">
        <v>31</v>
      </c>
      <c r="D293" s="9">
        <v>6</v>
      </c>
      <c r="E293" s="9">
        <v>1</v>
      </c>
      <c r="F293" s="9">
        <v>11</v>
      </c>
      <c r="G293" s="9">
        <v>9</v>
      </c>
    </row>
    <row r="294" spans="1:7" x14ac:dyDescent="0.25">
      <c r="A294" s="9">
        <v>1307001</v>
      </c>
      <c r="B294" s="9">
        <v>13</v>
      </c>
      <c r="C294" s="10">
        <v>37</v>
      </c>
      <c r="D294" s="9">
        <v>7</v>
      </c>
      <c r="E294" s="9">
        <v>1</v>
      </c>
      <c r="F294" s="9">
        <v>5</v>
      </c>
      <c r="G294" s="9">
        <v>3</v>
      </c>
    </row>
    <row r="295" spans="1:7" x14ac:dyDescent="0.25">
      <c r="A295" s="9">
        <v>1308001</v>
      </c>
      <c r="B295" s="9">
        <v>13</v>
      </c>
      <c r="C295" s="10">
        <v>43</v>
      </c>
      <c r="D295" s="9">
        <v>8</v>
      </c>
      <c r="E295" s="9">
        <v>1</v>
      </c>
      <c r="F295" s="9">
        <v>12</v>
      </c>
      <c r="G295" s="9">
        <v>10</v>
      </c>
    </row>
    <row r="296" spans="1:7" x14ac:dyDescent="0.25">
      <c r="A296" s="9">
        <v>1309001</v>
      </c>
      <c r="B296" s="9">
        <v>13</v>
      </c>
      <c r="C296" s="10">
        <v>49</v>
      </c>
      <c r="D296" s="9">
        <v>9</v>
      </c>
      <c r="E296" s="9">
        <v>1</v>
      </c>
      <c r="F296" s="9">
        <v>6</v>
      </c>
      <c r="G296" s="9">
        <v>4</v>
      </c>
    </row>
    <row r="297" spans="1:7" x14ac:dyDescent="0.25">
      <c r="A297" s="9">
        <v>1310001</v>
      </c>
      <c r="B297" s="9">
        <v>13</v>
      </c>
      <c r="C297" s="10">
        <v>55</v>
      </c>
      <c r="D297" s="9">
        <v>10</v>
      </c>
      <c r="E297" s="9">
        <v>1</v>
      </c>
      <c r="F297" s="9">
        <v>13</v>
      </c>
      <c r="G297" s="9">
        <v>11</v>
      </c>
    </row>
    <row r="298" spans="1:7" x14ac:dyDescent="0.25">
      <c r="A298" s="9">
        <v>1311001</v>
      </c>
      <c r="B298" s="9">
        <v>13</v>
      </c>
      <c r="C298" s="10">
        <v>61</v>
      </c>
      <c r="D298" s="9">
        <v>11</v>
      </c>
      <c r="E298" s="9">
        <v>1</v>
      </c>
      <c r="F298" s="9">
        <v>7</v>
      </c>
      <c r="G298" s="9">
        <v>5</v>
      </c>
    </row>
    <row r="299" spans="1:7" x14ac:dyDescent="0.25">
      <c r="A299" s="9">
        <v>1312001</v>
      </c>
      <c r="B299" s="9">
        <v>13</v>
      </c>
      <c r="C299" s="10">
        <v>67</v>
      </c>
      <c r="D299" s="9">
        <v>12</v>
      </c>
      <c r="E299" s="9">
        <v>1</v>
      </c>
      <c r="F299" s="9">
        <v>1</v>
      </c>
      <c r="G299" s="9">
        <v>12</v>
      </c>
    </row>
    <row r="300" spans="1:7" x14ac:dyDescent="0.25">
      <c r="A300" s="9">
        <v>1313001</v>
      </c>
      <c r="B300" s="9">
        <v>13</v>
      </c>
      <c r="C300" s="10">
        <v>73</v>
      </c>
      <c r="D300" s="9">
        <v>13</v>
      </c>
      <c r="E300" s="9">
        <v>1</v>
      </c>
      <c r="F300" s="9">
        <v>8</v>
      </c>
      <c r="G300" s="9">
        <v>6</v>
      </c>
    </row>
    <row r="301" spans="1:7" x14ac:dyDescent="0.25">
      <c r="A301" s="9">
        <v>1301002</v>
      </c>
      <c r="B301" s="9">
        <v>13</v>
      </c>
      <c r="C301" s="10">
        <v>2</v>
      </c>
      <c r="D301" s="9">
        <v>1</v>
      </c>
      <c r="E301" s="9">
        <v>2</v>
      </c>
      <c r="F301" s="9">
        <v>3</v>
      </c>
      <c r="G301" s="9">
        <v>12</v>
      </c>
    </row>
    <row r="302" spans="1:7" x14ac:dyDescent="0.25">
      <c r="A302" s="9">
        <v>1302002</v>
      </c>
      <c r="B302" s="9">
        <v>13</v>
      </c>
      <c r="C302" s="10">
        <v>8</v>
      </c>
      <c r="D302" s="9">
        <v>2</v>
      </c>
      <c r="E302" s="9">
        <v>2</v>
      </c>
      <c r="F302" s="9">
        <v>10</v>
      </c>
      <c r="G302" s="9">
        <v>6</v>
      </c>
    </row>
    <row r="303" spans="1:7" x14ac:dyDescent="0.25">
      <c r="A303" s="9">
        <v>1303002</v>
      </c>
      <c r="B303" s="9">
        <v>13</v>
      </c>
      <c r="C303" s="10">
        <v>14</v>
      </c>
      <c r="D303" s="9">
        <v>3</v>
      </c>
      <c r="E303" s="9">
        <v>2</v>
      </c>
      <c r="F303" s="9">
        <v>4</v>
      </c>
      <c r="G303" s="9">
        <v>13</v>
      </c>
    </row>
    <row r="304" spans="1:7" x14ac:dyDescent="0.25">
      <c r="A304" s="9">
        <v>1304002</v>
      </c>
      <c r="B304" s="9">
        <v>13</v>
      </c>
      <c r="C304" s="10">
        <v>20</v>
      </c>
      <c r="D304" s="9">
        <v>4</v>
      </c>
      <c r="E304" s="9">
        <v>2</v>
      </c>
      <c r="F304" s="9">
        <v>11</v>
      </c>
      <c r="G304" s="9">
        <v>7</v>
      </c>
    </row>
    <row r="305" spans="1:7" x14ac:dyDescent="0.25">
      <c r="A305" s="9">
        <v>1305002</v>
      </c>
      <c r="B305" s="9">
        <v>13</v>
      </c>
      <c r="C305" s="10">
        <v>26</v>
      </c>
      <c r="D305" s="9">
        <v>5</v>
      </c>
      <c r="E305" s="9">
        <v>2</v>
      </c>
      <c r="F305" s="9">
        <v>5</v>
      </c>
      <c r="G305" s="9">
        <v>1</v>
      </c>
    </row>
    <row r="306" spans="1:7" x14ac:dyDescent="0.25">
      <c r="A306" s="9">
        <v>1306002</v>
      </c>
      <c r="B306" s="9">
        <v>13</v>
      </c>
      <c r="C306" s="10">
        <v>32</v>
      </c>
      <c r="D306" s="9">
        <v>6</v>
      </c>
      <c r="E306" s="9">
        <v>2</v>
      </c>
      <c r="F306" s="9">
        <v>12</v>
      </c>
      <c r="G306" s="9">
        <v>8</v>
      </c>
    </row>
    <row r="307" spans="1:7" x14ac:dyDescent="0.25">
      <c r="A307" s="9">
        <v>1307002</v>
      </c>
      <c r="B307" s="9">
        <v>13</v>
      </c>
      <c r="C307" s="10">
        <v>38</v>
      </c>
      <c r="D307" s="9">
        <v>7</v>
      </c>
      <c r="E307" s="9">
        <v>2</v>
      </c>
      <c r="F307" s="9">
        <v>6</v>
      </c>
      <c r="G307" s="9">
        <v>2</v>
      </c>
    </row>
    <row r="308" spans="1:7" x14ac:dyDescent="0.25">
      <c r="A308" s="9">
        <v>1308002</v>
      </c>
      <c r="B308" s="9">
        <v>13</v>
      </c>
      <c r="C308" s="10">
        <v>44</v>
      </c>
      <c r="D308" s="9">
        <v>8</v>
      </c>
      <c r="E308" s="9">
        <v>2</v>
      </c>
      <c r="F308" s="9">
        <v>13</v>
      </c>
      <c r="G308" s="9">
        <v>9</v>
      </c>
    </row>
    <row r="309" spans="1:7" x14ac:dyDescent="0.25">
      <c r="A309" s="9">
        <v>1309002</v>
      </c>
      <c r="B309" s="9">
        <v>13</v>
      </c>
      <c r="C309" s="10">
        <v>50</v>
      </c>
      <c r="D309" s="9">
        <v>9</v>
      </c>
      <c r="E309" s="9">
        <v>2</v>
      </c>
      <c r="F309" s="9">
        <v>7</v>
      </c>
      <c r="G309" s="9">
        <v>3</v>
      </c>
    </row>
    <row r="310" spans="1:7" x14ac:dyDescent="0.25">
      <c r="A310" s="9">
        <v>1310002</v>
      </c>
      <c r="B310" s="9">
        <v>13</v>
      </c>
      <c r="C310" s="10">
        <v>56</v>
      </c>
      <c r="D310" s="9">
        <v>10</v>
      </c>
      <c r="E310" s="9">
        <v>2</v>
      </c>
      <c r="F310" s="9">
        <v>1</v>
      </c>
      <c r="G310" s="9">
        <v>10</v>
      </c>
    </row>
    <row r="311" spans="1:7" x14ac:dyDescent="0.25">
      <c r="A311" s="9">
        <v>1311002</v>
      </c>
      <c r="B311" s="9">
        <v>13</v>
      </c>
      <c r="C311" s="10">
        <v>62</v>
      </c>
      <c r="D311" s="9">
        <v>11</v>
      </c>
      <c r="E311" s="9">
        <v>2</v>
      </c>
      <c r="F311" s="9">
        <v>8</v>
      </c>
      <c r="G311" s="9">
        <v>4</v>
      </c>
    </row>
    <row r="312" spans="1:7" x14ac:dyDescent="0.25">
      <c r="A312" s="9">
        <v>1312002</v>
      </c>
      <c r="B312" s="9">
        <v>13</v>
      </c>
      <c r="C312" s="10">
        <v>68</v>
      </c>
      <c r="D312" s="9">
        <v>12</v>
      </c>
      <c r="E312" s="9">
        <v>2</v>
      </c>
      <c r="F312" s="9">
        <v>2</v>
      </c>
      <c r="G312" s="9">
        <v>11</v>
      </c>
    </row>
    <row r="313" spans="1:7" x14ac:dyDescent="0.25">
      <c r="A313" s="9">
        <v>1313002</v>
      </c>
      <c r="B313" s="9">
        <v>13</v>
      </c>
      <c r="C313" s="10">
        <v>74</v>
      </c>
      <c r="D313" s="9">
        <v>13</v>
      </c>
      <c r="E313" s="9">
        <v>2</v>
      </c>
      <c r="F313" s="9">
        <v>9</v>
      </c>
      <c r="G313" s="9">
        <v>5</v>
      </c>
    </row>
    <row r="314" spans="1:7" x14ac:dyDescent="0.25">
      <c r="A314" s="9">
        <v>1301003</v>
      </c>
      <c r="B314" s="9">
        <v>13</v>
      </c>
      <c r="C314" s="10">
        <v>3</v>
      </c>
      <c r="D314" s="9">
        <v>1</v>
      </c>
      <c r="E314" s="9">
        <v>3</v>
      </c>
      <c r="F314" s="9">
        <v>4</v>
      </c>
      <c r="G314" s="9">
        <v>11</v>
      </c>
    </row>
    <row r="315" spans="1:7" x14ac:dyDescent="0.25">
      <c r="A315" s="9">
        <v>1302003</v>
      </c>
      <c r="B315" s="9">
        <v>13</v>
      </c>
      <c r="C315" s="10">
        <v>9</v>
      </c>
      <c r="D315" s="9">
        <v>2</v>
      </c>
      <c r="E315" s="9">
        <v>3</v>
      </c>
      <c r="F315" s="9">
        <v>11</v>
      </c>
      <c r="G315" s="9">
        <v>5</v>
      </c>
    </row>
    <row r="316" spans="1:7" x14ac:dyDescent="0.25">
      <c r="A316" s="9">
        <v>1303003</v>
      </c>
      <c r="B316" s="9">
        <v>13</v>
      </c>
      <c r="C316" s="10">
        <v>15</v>
      </c>
      <c r="D316" s="9">
        <v>3</v>
      </c>
      <c r="E316" s="9">
        <v>3</v>
      </c>
      <c r="F316" s="9">
        <v>5</v>
      </c>
      <c r="G316" s="9">
        <v>12</v>
      </c>
    </row>
    <row r="317" spans="1:7" x14ac:dyDescent="0.25">
      <c r="A317" s="9">
        <v>1304003</v>
      </c>
      <c r="B317" s="9">
        <v>13</v>
      </c>
      <c r="C317" s="10">
        <v>21</v>
      </c>
      <c r="D317" s="9">
        <v>4</v>
      </c>
      <c r="E317" s="9">
        <v>3</v>
      </c>
      <c r="F317" s="9">
        <v>12</v>
      </c>
      <c r="G317" s="9">
        <v>6</v>
      </c>
    </row>
    <row r="318" spans="1:7" x14ac:dyDescent="0.25">
      <c r="A318" s="9">
        <v>1305003</v>
      </c>
      <c r="B318" s="9">
        <v>13</v>
      </c>
      <c r="C318" s="10">
        <v>27</v>
      </c>
      <c r="D318" s="9">
        <v>5</v>
      </c>
      <c r="E318" s="9">
        <v>3</v>
      </c>
      <c r="F318" s="9">
        <v>6</v>
      </c>
      <c r="G318" s="9">
        <v>13</v>
      </c>
    </row>
    <row r="319" spans="1:7" x14ac:dyDescent="0.25">
      <c r="A319" s="9">
        <v>1306003</v>
      </c>
      <c r="B319" s="9">
        <v>13</v>
      </c>
      <c r="C319" s="10">
        <v>33</v>
      </c>
      <c r="D319" s="9">
        <v>6</v>
      </c>
      <c r="E319" s="9">
        <v>3</v>
      </c>
      <c r="F319" s="9">
        <v>13</v>
      </c>
      <c r="G319" s="9">
        <v>7</v>
      </c>
    </row>
    <row r="320" spans="1:7" x14ac:dyDescent="0.25">
      <c r="A320" s="9">
        <v>1307003</v>
      </c>
      <c r="B320" s="9">
        <v>13</v>
      </c>
      <c r="C320" s="10">
        <v>39</v>
      </c>
      <c r="D320" s="9">
        <v>7</v>
      </c>
      <c r="E320" s="9">
        <v>3</v>
      </c>
      <c r="F320" s="9">
        <v>7</v>
      </c>
      <c r="G320" s="9">
        <v>1</v>
      </c>
    </row>
    <row r="321" spans="1:7" x14ac:dyDescent="0.25">
      <c r="A321" s="9">
        <v>1308003</v>
      </c>
      <c r="B321" s="9">
        <v>13</v>
      </c>
      <c r="C321" s="10">
        <v>45</v>
      </c>
      <c r="D321" s="9">
        <v>8</v>
      </c>
      <c r="E321" s="9">
        <v>3</v>
      </c>
      <c r="F321" s="9">
        <v>1</v>
      </c>
      <c r="G321" s="9">
        <v>8</v>
      </c>
    </row>
    <row r="322" spans="1:7" x14ac:dyDescent="0.25">
      <c r="A322" s="9">
        <v>1309003</v>
      </c>
      <c r="B322" s="9">
        <v>13</v>
      </c>
      <c r="C322" s="10">
        <v>51</v>
      </c>
      <c r="D322" s="9">
        <v>9</v>
      </c>
      <c r="E322" s="9">
        <v>3</v>
      </c>
      <c r="F322" s="9">
        <v>8</v>
      </c>
      <c r="G322" s="9">
        <v>2</v>
      </c>
    </row>
    <row r="323" spans="1:7" x14ac:dyDescent="0.25">
      <c r="A323" s="9">
        <v>1310003</v>
      </c>
      <c r="B323" s="9">
        <v>13</v>
      </c>
      <c r="C323" s="10">
        <v>57</v>
      </c>
      <c r="D323" s="9">
        <v>10</v>
      </c>
      <c r="E323" s="9">
        <v>3</v>
      </c>
      <c r="F323" s="9">
        <v>2</v>
      </c>
      <c r="G323" s="9">
        <v>9</v>
      </c>
    </row>
    <row r="324" spans="1:7" x14ac:dyDescent="0.25">
      <c r="A324" s="9">
        <v>1311003</v>
      </c>
      <c r="B324" s="9">
        <v>13</v>
      </c>
      <c r="C324" s="10">
        <v>63</v>
      </c>
      <c r="D324" s="9">
        <v>11</v>
      </c>
      <c r="E324" s="9">
        <v>3</v>
      </c>
      <c r="F324" s="9">
        <v>9</v>
      </c>
      <c r="G324" s="9">
        <v>3</v>
      </c>
    </row>
    <row r="325" spans="1:7" x14ac:dyDescent="0.25">
      <c r="A325" s="9">
        <v>1312003</v>
      </c>
      <c r="B325" s="9">
        <v>13</v>
      </c>
      <c r="C325" s="10">
        <v>69</v>
      </c>
      <c r="D325" s="9">
        <v>12</v>
      </c>
      <c r="E325" s="9">
        <v>3</v>
      </c>
      <c r="F325" s="9">
        <v>3</v>
      </c>
      <c r="G325" s="9">
        <v>10</v>
      </c>
    </row>
    <row r="326" spans="1:7" x14ac:dyDescent="0.25">
      <c r="A326" s="9">
        <v>1313003</v>
      </c>
      <c r="B326" s="9">
        <v>13</v>
      </c>
      <c r="C326" s="10">
        <v>75</v>
      </c>
      <c r="D326" s="9">
        <v>13</v>
      </c>
      <c r="E326" s="9">
        <v>3</v>
      </c>
      <c r="F326" s="9">
        <v>10</v>
      </c>
      <c r="G326" s="9">
        <v>4</v>
      </c>
    </row>
    <row r="327" spans="1:7" x14ac:dyDescent="0.25">
      <c r="A327" s="9">
        <v>1301004</v>
      </c>
      <c r="B327" s="9">
        <v>13</v>
      </c>
      <c r="C327" s="10">
        <v>4</v>
      </c>
      <c r="D327" s="9">
        <v>1</v>
      </c>
      <c r="E327" s="9">
        <v>4</v>
      </c>
      <c r="F327" s="9">
        <v>5</v>
      </c>
      <c r="G327" s="9">
        <v>10</v>
      </c>
    </row>
    <row r="328" spans="1:7" x14ac:dyDescent="0.25">
      <c r="A328" s="9">
        <v>1302004</v>
      </c>
      <c r="B328" s="9">
        <v>13</v>
      </c>
      <c r="C328" s="10">
        <v>10</v>
      </c>
      <c r="D328" s="9">
        <v>2</v>
      </c>
      <c r="E328" s="9">
        <v>4</v>
      </c>
      <c r="F328" s="9">
        <v>12</v>
      </c>
      <c r="G328" s="9">
        <v>4</v>
      </c>
    </row>
    <row r="329" spans="1:7" x14ac:dyDescent="0.25">
      <c r="A329" s="9">
        <v>1303004</v>
      </c>
      <c r="B329" s="9">
        <v>13</v>
      </c>
      <c r="C329" s="10">
        <v>16</v>
      </c>
      <c r="D329" s="9">
        <v>3</v>
      </c>
      <c r="E329" s="9">
        <v>4</v>
      </c>
      <c r="F329" s="9">
        <v>6</v>
      </c>
      <c r="G329" s="9">
        <v>11</v>
      </c>
    </row>
    <row r="330" spans="1:7" x14ac:dyDescent="0.25">
      <c r="A330" s="9">
        <v>1304004</v>
      </c>
      <c r="B330" s="9">
        <v>13</v>
      </c>
      <c r="C330" s="10">
        <v>22</v>
      </c>
      <c r="D330" s="9">
        <v>4</v>
      </c>
      <c r="E330" s="9">
        <v>4</v>
      </c>
      <c r="F330" s="9">
        <v>13</v>
      </c>
      <c r="G330" s="9">
        <v>5</v>
      </c>
    </row>
    <row r="331" spans="1:7" x14ac:dyDescent="0.25">
      <c r="A331" s="9">
        <v>1305004</v>
      </c>
      <c r="B331" s="9">
        <v>13</v>
      </c>
      <c r="C331" s="10">
        <v>28</v>
      </c>
      <c r="D331" s="9">
        <v>5</v>
      </c>
      <c r="E331" s="9">
        <v>4</v>
      </c>
      <c r="F331" s="9">
        <v>7</v>
      </c>
      <c r="G331" s="9">
        <v>12</v>
      </c>
    </row>
    <row r="332" spans="1:7" x14ac:dyDescent="0.25">
      <c r="A332" s="9">
        <v>1306004</v>
      </c>
      <c r="B332" s="9">
        <v>13</v>
      </c>
      <c r="C332" s="10">
        <v>34</v>
      </c>
      <c r="D332" s="9">
        <v>6</v>
      </c>
      <c r="E332" s="9">
        <v>4</v>
      </c>
      <c r="F332" s="9">
        <v>1</v>
      </c>
      <c r="G332" s="9">
        <v>6</v>
      </c>
    </row>
    <row r="333" spans="1:7" x14ac:dyDescent="0.25">
      <c r="A333" s="9">
        <v>1307004</v>
      </c>
      <c r="B333" s="9">
        <v>13</v>
      </c>
      <c r="C333" s="10">
        <v>40</v>
      </c>
      <c r="D333" s="9">
        <v>7</v>
      </c>
      <c r="E333" s="9">
        <v>4</v>
      </c>
      <c r="F333" s="9">
        <v>8</v>
      </c>
      <c r="G333" s="9">
        <v>13</v>
      </c>
    </row>
    <row r="334" spans="1:7" x14ac:dyDescent="0.25">
      <c r="A334" s="9">
        <v>1308004</v>
      </c>
      <c r="B334" s="9">
        <v>13</v>
      </c>
      <c r="C334" s="10">
        <v>46</v>
      </c>
      <c r="D334" s="9">
        <v>8</v>
      </c>
      <c r="E334" s="9">
        <v>4</v>
      </c>
      <c r="F334" s="9">
        <v>2</v>
      </c>
      <c r="G334" s="9">
        <v>7</v>
      </c>
    </row>
    <row r="335" spans="1:7" x14ac:dyDescent="0.25">
      <c r="A335" s="9">
        <v>1309004</v>
      </c>
      <c r="B335" s="9">
        <v>13</v>
      </c>
      <c r="C335" s="10">
        <v>52</v>
      </c>
      <c r="D335" s="9">
        <v>9</v>
      </c>
      <c r="E335" s="9">
        <v>4</v>
      </c>
      <c r="F335" s="9">
        <v>9</v>
      </c>
      <c r="G335" s="9">
        <v>1</v>
      </c>
    </row>
    <row r="336" spans="1:7" x14ac:dyDescent="0.25">
      <c r="A336" s="9">
        <v>1310004</v>
      </c>
      <c r="B336" s="9">
        <v>13</v>
      </c>
      <c r="C336" s="10">
        <v>58</v>
      </c>
      <c r="D336" s="9">
        <v>10</v>
      </c>
      <c r="E336" s="9">
        <v>4</v>
      </c>
      <c r="F336" s="9">
        <v>3</v>
      </c>
      <c r="G336" s="9">
        <v>8</v>
      </c>
    </row>
    <row r="337" spans="1:7" x14ac:dyDescent="0.25">
      <c r="A337" s="9">
        <v>1311004</v>
      </c>
      <c r="B337" s="9">
        <v>13</v>
      </c>
      <c r="C337" s="10">
        <v>64</v>
      </c>
      <c r="D337" s="9">
        <v>11</v>
      </c>
      <c r="E337" s="9">
        <v>4</v>
      </c>
      <c r="F337" s="9">
        <v>10</v>
      </c>
      <c r="G337" s="9">
        <v>2</v>
      </c>
    </row>
    <row r="338" spans="1:7" x14ac:dyDescent="0.25">
      <c r="A338" s="9">
        <v>1312004</v>
      </c>
      <c r="B338" s="9">
        <v>13</v>
      </c>
      <c r="C338" s="10">
        <v>70</v>
      </c>
      <c r="D338" s="9">
        <v>12</v>
      </c>
      <c r="E338" s="9">
        <v>4</v>
      </c>
      <c r="F338" s="9">
        <v>4</v>
      </c>
      <c r="G338" s="9">
        <v>9</v>
      </c>
    </row>
    <row r="339" spans="1:7" x14ac:dyDescent="0.25">
      <c r="A339" s="9">
        <v>1313004</v>
      </c>
      <c r="B339" s="9">
        <v>13</v>
      </c>
      <c r="C339" s="10">
        <v>76</v>
      </c>
      <c r="D339" s="9">
        <v>13</v>
      </c>
      <c r="E339" s="9">
        <v>4</v>
      </c>
      <c r="F339" s="9">
        <v>11</v>
      </c>
      <c r="G339" s="9">
        <v>3</v>
      </c>
    </row>
    <row r="340" spans="1:7" x14ac:dyDescent="0.25">
      <c r="A340" s="9">
        <v>1301005</v>
      </c>
      <c r="B340" s="9">
        <v>13</v>
      </c>
      <c r="C340" s="10">
        <v>5</v>
      </c>
      <c r="D340" s="9">
        <v>1</v>
      </c>
      <c r="E340" s="9">
        <v>5</v>
      </c>
      <c r="F340" s="9">
        <v>6</v>
      </c>
      <c r="G340" s="9">
        <v>9</v>
      </c>
    </row>
    <row r="341" spans="1:7" x14ac:dyDescent="0.25">
      <c r="A341" s="9">
        <v>1302005</v>
      </c>
      <c r="B341" s="9">
        <v>13</v>
      </c>
      <c r="C341" s="10">
        <v>11</v>
      </c>
      <c r="D341" s="9">
        <v>2</v>
      </c>
      <c r="E341" s="9">
        <v>5</v>
      </c>
      <c r="F341" s="9">
        <v>13</v>
      </c>
      <c r="G341" s="9">
        <v>3</v>
      </c>
    </row>
    <row r="342" spans="1:7" x14ac:dyDescent="0.25">
      <c r="A342" s="9">
        <v>1303005</v>
      </c>
      <c r="B342" s="9">
        <v>13</v>
      </c>
      <c r="C342" s="10">
        <v>17</v>
      </c>
      <c r="D342" s="9">
        <v>3</v>
      </c>
      <c r="E342" s="9">
        <v>5</v>
      </c>
      <c r="F342" s="9">
        <v>7</v>
      </c>
      <c r="G342" s="9">
        <v>10</v>
      </c>
    </row>
    <row r="343" spans="1:7" x14ac:dyDescent="0.25">
      <c r="A343" s="9">
        <v>1304005</v>
      </c>
      <c r="B343" s="9">
        <v>13</v>
      </c>
      <c r="C343" s="10">
        <v>23</v>
      </c>
      <c r="D343" s="9">
        <v>4</v>
      </c>
      <c r="E343" s="9">
        <v>5</v>
      </c>
      <c r="F343" s="9">
        <v>1</v>
      </c>
      <c r="G343" s="9">
        <v>4</v>
      </c>
    </row>
    <row r="344" spans="1:7" x14ac:dyDescent="0.25">
      <c r="A344" s="9">
        <v>1305005</v>
      </c>
      <c r="B344" s="9">
        <v>13</v>
      </c>
      <c r="C344" s="10">
        <v>29</v>
      </c>
      <c r="D344" s="9">
        <v>5</v>
      </c>
      <c r="E344" s="9">
        <v>5</v>
      </c>
      <c r="F344" s="9">
        <v>8</v>
      </c>
      <c r="G344" s="9">
        <v>11</v>
      </c>
    </row>
    <row r="345" spans="1:7" x14ac:dyDescent="0.25">
      <c r="A345" s="9">
        <v>1306005</v>
      </c>
      <c r="B345" s="9">
        <v>13</v>
      </c>
      <c r="C345" s="10">
        <v>35</v>
      </c>
      <c r="D345" s="9">
        <v>6</v>
      </c>
      <c r="E345" s="9">
        <v>5</v>
      </c>
      <c r="F345" s="9">
        <v>2</v>
      </c>
      <c r="G345" s="9">
        <v>5</v>
      </c>
    </row>
    <row r="346" spans="1:7" x14ac:dyDescent="0.25">
      <c r="A346" s="9">
        <v>1307005</v>
      </c>
      <c r="B346" s="9">
        <v>13</v>
      </c>
      <c r="C346" s="10">
        <v>41</v>
      </c>
      <c r="D346" s="9">
        <v>7</v>
      </c>
      <c r="E346" s="9">
        <v>5</v>
      </c>
      <c r="F346" s="9">
        <v>9</v>
      </c>
      <c r="G346" s="9">
        <v>12</v>
      </c>
    </row>
    <row r="347" spans="1:7" x14ac:dyDescent="0.25">
      <c r="A347" s="9">
        <v>1308005</v>
      </c>
      <c r="B347" s="9">
        <v>13</v>
      </c>
      <c r="C347" s="10">
        <v>47</v>
      </c>
      <c r="D347" s="9">
        <v>8</v>
      </c>
      <c r="E347" s="9">
        <v>5</v>
      </c>
      <c r="F347" s="9">
        <v>3</v>
      </c>
      <c r="G347" s="9">
        <v>6</v>
      </c>
    </row>
    <row r="348" spans="1:7" x14ac:dyDescent="0.25">
      <c r="A348" s="9">
        <v>1309005</v>
      </c>
      <c r="B348" s="9">
        <v>13</v>
      </c>
      <c r="C348" s="10">
        <v>53</v>
      </c>
      <c r="D348" s="9">
        <v>9</v>
      </c>
      <c r="E348" s="9">
        <v>5</v>
      </c>
      <c r="F348" s="9">
        <v>10</v>
      </c>
      <c r="G348" s="9">
        <v>13</v>
      </c>
    </row>
    <row r="349" spans="1:7" x14ac:dyDescent="0.25">
      <c r="A349" s="9">
        <v>1310005</v>
      </c>
      <c r="B349" s="9">
        <v>13</v>
      </c>
      <c r="C349" s="10">
        <v>59</v>
      </c>
      <c r="D349" s="9">
        <v>10</v>
      </c>
      <c r="E349" s="9">
        <v>5</v>
      </c>
      <c r="F349" s="9">
        <v>4</v>
      </c>
      <c r="G349" s="9">
        <v>7</v>
      </c>
    </row>
    <row r="350" spans="1:7" x14ac:dyDescent="0.25">
      <c r="A350" s="9">
        <v>1311005</v>
      </c>
      <c r="B350" s="9">
        <v>13</v>
      </c>
      <c r="C350" s="10">
        <v>65</v>
      </c>
      <c r="D350" s="9">
        <v>11</v>
      </c>
      <c r="E350" s="9">
        <v>5</v>
      </c>
      <c r="F350" s="9">
        <v>11</v>
      </c>
      <c r="G350" s="9">
        <v>1</v>
      </c>
    </row>
    <row r="351" spans="1:7" x14ac:dyDescent="0.25">
      <c r="A351" s="9">
        <v>1312005</v>
      </c>
      <c r="B351" s="9">
        <v>13</v>
      </c>
      <c r="C351" s="10">
        <v>71</v>
      </c>
      <c r="D351" s="9">
        <v>12</v>
      </c>
      <c r="E351" s="9">
        <v>5</v>
      </c>
      <c r="F351" s="9">
        <v>5</v>
      </c>
      <c r="G351" s="9">
        <v>8</v>
      </c>
    </row>
    <row r="352" spans="1:7" x14ac:dyDescent="0.25">
      <c r="A352" s="9">
        <v>1313005</v>
      </c>
      <c r="B352" s="9">
        <v>13</v>
      </c>
      <c r="C352" s="10">
        <v>77</v>
      </c>
      <c r="D352" s="9">
        <v>13</v>
      </c>
      <c r="E352" s="9">
        <v>5</v>
      </c>
      <c r="F352" s="9">
        <v>12</v>
      </c>
      <c r="G352" s="9">
        <v>2</v>
      </c>
    </row>
    <row r="353" spans="1:8" x14ac:dyDescent="0.25">
      <c r="A353" s="9">
        <v>1301006</v>
      </c>
      <c r="B353" s="9">
        <v>13</v>
      </c>
      <c r="C353" s="10">
        <v>6</v>
      </c>
      <c r="D353" s="9">
        <v>1</v>
      </c>
      <c r="E353" s="9">
        <v>6</v>
      </c>
      <c r="F353" s="9">
        <v>7</v>
      </c>
      <c r="G353" s="9">
        <v>8</v>
      </c>
    </row>
    <row r="354" spans="1:8" x14ac:dyDescent="0.25">
      <c r="A354" s="9">
        <v>1302006</v>
      </c>
      <c r="B354" s="9">
        <v>13</v>
      </c>
      <c r="C354" s="10">
        <v>12</v>
      </c>
      <c r="D354" s="9">
        <v>2</v>
      </c>
      <c r="E354" s="9">
        <v>6</v>
      </c>
      <c r="F354" s="9">
        <v>1</v>
      </c>
      <c r="G354" s="9">
        <v>2</v>
      </c>
    </row>
    <row r="355" spans="1:8" x14ac:dyDescent="0.25">
      <c r="A355" s="9">
        <v>1303006</v>
      </c>
      <c r="B355" s="9">
        <v>13</v>
      </c>
      <c r="C355" s="10">
        <v>18</v>
      </c>
      <c r="D355" s="9">
        <v>3</v>
      </c>
      <c r="E355" s="9">
        <v>6</v>
      </c>
      <c r="F355" s="9">
        <v>8</v>
      </c>
      <c r="G355" s="9">
        <v>9</v>
      </c>
    </row>
    <row r="356" spans="1:8" x14ac:dyDescent="0.25">
      <c r="A356" s="9">
        <v>1304006</v>
      </c>
      <c r="B356" s="9">
        <v>13</v>
      </c>
      <c r="C356" s="10">
        <v>24</v>
      </c>
      <c r="D356" s="9">
        <v>4</v>
      </c>
      <c r="E356" s="9">
        <v>6</v>
      </c>
      <c r="F356" s="9">
        <v>2</v>
      </c>
      <c r="G356" s="9">
        <v>3</v>
      </c>
    </row>
    <row r="357" spans="1:8" x14ac:dyDescent="0.25">
      <c r="A357" s="9">
        <v>1305006</v>
      </c>
      <c r="B357" s="9">
        <v>13</v>
      </c>
      <c r="C357" s="10">
        <v>30</v>
      </c>
      <c r="D357" s="9">
        <v>5</v>
      </c>
      <c r="E357" s="9">
        <v>6</v>
      </c>
      <c r="F357" s="9">
        <v>9</v>
      </c>
      <c r="G357" s="9">
        <v>10</v>
      </c>
    </row>
    <row r="358" spans="1:8" x14ac:dyDescent="0.25">
      <c r="A358" s="9">
        <v>1306006</v>
      </c>
      <c r="B358" s="9">
        <v>13</v>
      </c>
      <c r="C358" s="10">
        <v>36</v>
      </c>
      <c r="D358" s="9">
        <v>6</v>
      </c>
      <c r="E358" s="9">
        <v>6</v>
      </c>
      <c r="F358" s="9">
        <v>3</v>
      </c>
      <c r="G358" s="9">
        <v>4</v>
      </c>
    </row>
    <row r="359" spans="1:8" x14ac:dyDescent="0.25">
      <c r="A359" s="9">
        <v>1307006</v>
      </c>
      <c r="B359" s="9">
        <v>13</v>
      </c>
      <c r="C359" s="10">
        <v>42</v>
      </c>
      <c r="D359" s="9">
        <v>7</v>
      </c>
      <c r="E359" s="9">
        <v>6</v>
      </c>
      <c r="F359" s="9">
        <v>10</v>
      </c>
      <c r="G359" s="9">
        <v>11</v>
      </c>
    </row>
    <row r="360" spans="1:8" x14ac:dyDescent="0.25">
      <c r="A360" s="9">
        <v>1308006</v>
      </c>
      <c r="B360" s="9">
        <v>13</v>
      </c>
      <c r="C360" s="10">
        <v>48</v>
      </c>
      <c r="D360" s="9">
        <v>8</v>
      </c>
      <c r="E360" s="9">
        <v>6</v>
      </c>
      <c r="F360" s="9">
        <v>4</v>
      </c>
      <c r="G360" s="9">
        <v>5</v>
      </c>
    </row>
    <row r="361" spans="1:8" x14ac:dyDescent="0.25">
      <c r="A361" s="9">
        <v>1309006</v>
      </c>
      <c r="B361" s="9">
        <v>13</v>
      </c>
      <c r="C361" s="10">
        <v>54</v>
      </c>
      <c r="D361" s="9">
        <v>9</v>
      </c>
      <c r="E361" s="9">
        <v>6</v>
      </c>
      <c r="F361" s="9">
        <v>11</v>
      </c>
      <c r="G361" s="9">
        <v>12</v>
      </c>
    </row>
    <row r="362" spans="1:8" x14ac:dyDescent="0.25">
      <c r="A362" s="9">
        <v>1310006</v>
      </c>
      <c r="B362" s="9">
        <v>13</v>
      </c>
      <c r="C362" s="10">
        <v>60</v>
      </c>
      <c r="D362" s="9">
        <v>10</v>
      </c>
      <c r="E362" s="9">
        <v>6</v>
      </c>
      <c r="F362" s="9">
        <v>5</v>
      </c>
      <c r="G362" s="9">
        <v>6</v>
      </c>
    </row>
    <row r="363" spans="1:8" x14ac:dyDescent="0.25">
      <c r="A363" s="9">
        <v>1311006</v>
      </c>
      <c r="B363" s="9">
        <v>13</v>
      </c>
      <c r="C363" s="10">
        <v>66</v>
      </c>
      <c r="D363" s="9">
        <v>11</v>
      </c>
      <c r="E363" s="9">
        <v>6</v>
      </c>
      <c r="F363" s="9">
        <v>12</v>
      </c>
      <c r="G363" s="9">
        <v>13</v>
      </c>
    </row>
    <row r="364" spans="1:8" x14ac:dyDescent="0.25">
      <c r="A364" s="9">
        <v>1312006</v>
      </c>
      <c r="B364" s="9">
        <v>13</v>
      </c>
      <c r="C364" s="10">
        <v>72</v>
      </c>
      <c r="D364" s="9">
        <v>12</v>
      </c>
      <c r="E364" s="9">
        <v>6</v>
      </c>
      <c r="F364" s="9">
        <v>6</v>
      </c>
      <c r="G364" s="9">
        <v>7</v>
      </c>
    </row>
    <row r="365" spans="1:8" x14ac:dyDescent="0.25">
      <c r="A365" s="9">
        <v>1313006</v>
      </c>
      <c r="B365" s="9">
        <v>13</v>
      </c>
      <c r="C365" s="10">
        <v>78</v>
      </c>
      <c r="D365" s="9">
        <v>13</v>
      </c>
      <c r="E365" s="9">
        <v>6</v>
      </c>
      <c r="F365" s="9">
        <v>13</v>
      </c>
      <c r="G365" s="9">
        <v>1</v>
      </c>
    </row>
    <row r="366" spans="1:8" x14ac:dyDescent="0.25">
      <c r="A366" s="11">
        <v>1401001</v>
      </c>
      <c r="B366" s="11">
        <v>14</v>
      </c>
      <c r="C366" s="13">
        <v>1</v>
      </c>
      <c r="D366" s="11">
        <v>1</v>
      </c>
      <c r="E366" s="11">
        <v>1</v>
      </c>
      <c r="F366" s="11">
        <v>7</v>
      </c>
      <c r="G366" s="11">
        <v>4</v>
      </c>
      <c r="H366" s="11" t="s">
        <v>19</v>
      </c>
    </row>
    <row r="367" spans="1:8" x14ac:dyDescent="0.25">
      <c r="A367" s="11">
        <v>1401002</v>
      </c>
      <c r="B367" s="11">
        <v>14</v>
      </c>
      <c r="C367" s="13">
        <v>2</v>
      </c>
      <c r="D367" s="11">
        <v>2</v>
      </c>
      <c r="E367" s="11">
        <v>1</v>
      </c>
      <c r="F367" s="11">
        <v>9</v>
      </c>
      <c r="G367" s="11">
        <v>13</v>
      </c>
    </row>
    <row r="368" spans="1:8" x14ac:dyDescent="0.25">
      <c r="A368" s="11">
        <v>1401003</v>
      </c>
      <c r="B368" s="11">
        <v>14</v>
      </c>
      <c r="C368" s="13">
        <v>3</v>
      </c>
      <c r="D368" s="11">
        <v>3</v>
      </c>
      <c r="E368" s="11">
        <v>1</v>
      </c>
      <c r="F368" s="11">
        <v>12</v>
      </c>
      <c r="G368" s="11">
        <v>3</v>
      </c>
    </row>
    <row r="369" spans="1:7" x14ac:dyDescent="0.25">
      <c r="A369" s="11">
        <v>1401004</v>
      </c>
      <c r="B369" s="11">
        <v>14</v>
      </c>
      <c r="C369" s="13">
        <v>4</v>
      </c>
      <c r="D369" s="11">
        <v>4</v>
      </c>
      <c r="E369" s="11">
        <v>1</v>
      </c>
      <c r="F369" s="11">
        <v>10</v>
      </c>
      <c r="G369" s="11">
        <v>5</v>
      </c>
    </row>
    <row r="370" spans="1:7" x14ac:dyDescent="0.25">
      <c r="A370" s="11">
        <v>1401005</v>
      </c>
      <c r="B370" s="11">
        <v>14</v>
      </c>
      <c r="C370" s="13">
        <v>5</v>
      </c>
      <c r="D370" s="11">
        <v>5</v>
      </c>
      <c r="E370" s="11">
        <v>1</v>
      </c>
      <c r="F370" s="11">
        <v>14</v>
      </c>
      <c r="G370" s="11">
        <v>6</v>
      </c>
    </row>
    <row r="371" spans="1:7" x14ac:dyDescent="0.25">
      <c r="A371" s="11">
        <v>1401006</v>
      </c>
      <c r="B371" s="11">
        <v>14</v>
      </c>
      <c r="C371" s="13">
        <v>6</v>
      </c>
      <c r="D371" s="11">
        <v>6</v>
      </c>
      <c r="E371" s="11">
        <v>1</v>
      </c>
      <c r="F371" s="11">
        <v>11</v>
      </c>
      <c r="G371" s="11">
        <v>8</v>
      </c>
    </row>
    <row r="372" spans="1:7" x14ac:dyDescent="0.25">
      <c r="A372" s="11">
        <v>1401007</v>
      </c>
      <c r="B372" s="11">
        <v>14</v>
      </c>
      <c r="C372" s="13">
        <v>7</v>
      </c>
      <c r="D372" s="11">
        <v>7</v>
      </c>
      <c r="E372" s="11">
        <v>1</v>
      </c>
      <c r="F372" s="11">
        <v>1</v>
      </c>
      <c r="G372" s="11">
        <v>2</v>
      </c>
    </row>
    <row r="373" spans="1:7" x14ac:dyDescent="0.25">
      <c r="A373" s="11">
        <v>1402001</v>
      </c>
      <c r="B373" s="11">
        <v>14</v>
      </c>
      <c r="C373" s="13">
        <v>8</v>
      </c>
      <c r="D373" s="11">
        <v>8</v>
      </c>
      <c r="E373" s="11">
        <v>1</v>
      </c>
      <c r="F373" s="11">
        <v>4</v>
      </c>
      <c r="G373" s="11">
        <v>10</v>
      </c>
    </row>
    <row r="374" spans="1:7" x14ac:dyDescent="0.25">
      <c r="A374" s="11">
        <v>1402002</v>
      </c>
      <c r="B374" s="11">
        <v>14</v>
      </c>
      <c r="C374" s="13">
        <v>9</v>
      </c>
      <c r="D374" s="11">
        <v>9</v>
      </c>
      <c r="E374" s="11">
        <v>1</v>
      </c>
      <c r="F374" s="11">
        <v>3</v>
      </c>
      <c r="G374" s="11">
        <v>9</v>
      </c>
    </row>
    <row r="375" spans="1:7" x14ac:dyDescent="0.25">
      <c r="A375" s="11">
        <v>1402003</v>
      </c>
      <c r="B375" s="11">
        <v>14</v>
      </c>
      <c r="C375" s="13">
        <v>10</v>
      </c>
      <c r="D375" s="11">
        <v>10</v>
      </c>
      <c r="E375" s="11">
        <v>1</v>
      </c>
      <c r="F375" s="11">
        <v>8</v>
      </c>
      <c r="G375" s="11">
        <v>14</v>
      </c>
    </row>
    <row r="376" spans="1:7" x14ac:dyDescent="0.25">
      <c r="A376" s="11">
        <v>1402004</v>
      </c>
      <c r="B376" s="11">
        <v>14</v>
      </c>
      <c r="C376" s="13">
        <v>11</v>
      </c>
      <c r="D376" s="11">
        <v>11</v>
      </c>
      <c r="E376" s="11">
        <v>1</v>
      </c>
      <c r="F376" s="11">
        <v>13</v>
      </c>
      <c r="G376" s="11">
        <v>7</v>
      </c>
    </row>
    <row r="377" spans="1:7" x14ac:dyDescent="0.25">
      <c r="A377" s="11">
        <v>1402005</v>
      </c>
      <c r="B377" s="11">
        <v>14</v>
      </c>
      <c r="C377" s="13">
        <v>12</v>
      </c>
      <c r="D377" s="11">
        <v>12</v>
      </c>
      <c r="E377" s="11">
        <v>1</v>
      </c>
      <c r="F377" s="11">
        <v>5</v>
      </c>
      <c r="G377" s="11">
        <v>11</v>
      </c>
    </row>
    <row r="378" spans="1:7" x14ac:dyDescent="0.25">
      <c r="A378" s="11">
        <v>1402006</v>
      </c>
      <c r="B378" s="11">
        <v>14</v>
      </c>
      <c r="C378" s="13">
        <v>13</v>
      </c>
      <c r="D378" s="11">
        <v>13</v>
      </c>
      <c r="E378" s="11">
        <v>1</v>
      </c>
      <c r="F378" s="11">
        <v>6</v>
      </c>
      <c r="G378" s="11">
        <v>12</v>
      </c>
    </row>
    <row r="379" spans="1:7" x14ac:dyDescent="0.25">
      <c r="A379" s="11">
        <v>1402007</v>
      </c>
      <c r="B379" s="11">
        <v>14</v>
      </c>
      <c r="C379" s="13">
        <v>14</v>
      </c>
      <c r="D379" s="11">
        <v>1</v>
      </c>
      <c r="E379" s="11">
        <v>2</v>
      </c>
      <c r="F379" s="11">
        <v>5</v>
      </c>
      <c r="G379" s="11">
        <v>13</v>
      </c>
    </row>
    <row r="380" spans="1:7" x14ac:dyDescent="0.25">
      <c r="A380" s="11">
        <v>1403001</v>
      </c>
      <c r="B380" s="11">
        <v>14</v>
      </c>
      <c r="C380" s="13">
        <v>15</v>
      </c>
      <c r="D380" s="11">
        <v>2</v>
      </c>
      <c r="E380" s="11">
        <v>2</v>
      </c>
      <c r="F380" s="11">
        <v>12</v>
      </c>
      <c r="G380" s="11">
        <v>14</v>
      </c>
    </row>
    <row r="381" spans="1:7" x14ac:dyDescent="0.25">
      <c r="A381" s="11">
        <v>1403002</v>
      </c>
      <c r="B381" s="11">
        <v>14</v>
      </c>
      <c r="C381" s="13">
        <v>16</v>
      </c>
      <c r="D381" s="11">
        <v>3</v>
      </c>
      <c r="E381" s="11">
        <v>2</v>
      </c>
      <c r="F381" s="11">
        <v>11</v>
      </c>
      <c r="G381" s="11">
        <v>6</v>
      </c>
    </row>
    <row r="382" spans="1:7" x14ac:dyDescent="0.25">
      <c r="A382" s="11">
        <v>1403003</v>
      </c>
      <c r="B382" s="11">
        <v>14</v>
      </c>
      <c r="C382" s="13">
        <v>17</v>
      </c>
      <c r="D382" s="11">
        <v>4</v>
      </c>
      <c r="E382" s="11">
        <v>2</v>
      </c>
      <c r="F382" s="11">
        <v>2</v>
      </c>
      <c r="G382" s="11">
        <v>9</v>
      </c>
    </row>
    <row r="383" spans="1:7" x14ac:dyDescent="0.25">
      <c r="A383" s="11">
        <v>1403004</v>
      </c>
      <c r="B383" s="11">
        <v>14</v>
      </c>
      <c r="C383" s="13">
        <v>18</v>
      </c>
      <c r="D383" s="11">
        <v>5</v>
      </c>
      <c r="E383" s="11">
        <v>2</v>
      </c>
      <c r="F383" s="11">
        <v>1</v>
      </c>
      <c r="G383" s="11">
        <v>8</v>
      </c>
    </row>
    <row r="384" spans="1:7" x14ac:dyDescent="0.25">
      <c r="A384" s="11">
        <v>1403005</v>
      </c>
      <c r="B384" s="11">
        <v>14</v>
      </c>
      <c r="C384" s="13">
        <v>19</v>
      </c>
      <c r="D384" s="11">
        <v>6</v>
      </c>
      <c r="E384" s="11">
        <v>2</v>
      </c>
      <c r="F384" s="11">
        <v>10</v>
      </c>
      <c r="G384" s="11">
        <v>7</v>
      </c>
    </row>
    <row r="385" spans="1:7" x14ac:dyDescent="0.25">
      <c r="A385" s="11">
        <v>1403006</v>
      </c>
      <c r="B385" s="11">
        <v>14</v>
      </c>
      <c r="C385" s="13">
        <v>20</v>
      </c>
      <c r="D385" s="11">
        <v>7</v>
      </c>
      <c r="E385" s="11">
        <v>2</v>
      </c>
      <c r="F385" s="11">
        <v>3</v>
      </c>
      <c r="G385" s="11">
        <v>4</v>
      </c>
    </row>
    <row r="386" spans="1:7" x14ac:dyDescent="0.25">
      <c r="A386" s="11">
        <v>1403007</v>
      </c>
      <c r="B386" s="11">
        <v>14</v>
      </c>
      <c r="C386" s="13">
        <v>21</v>
      </c>
      <c r="D386" s="11">
        <v>8</v>
      </c>
      <c r="E386" s="11">
        <v>2</v>
      </c>
      <c r="F386" s="11">
        <v>9</v>
      </c>
      <c r="G386" s="11">
        <v>5</v>
      </c>
    </row>
    <row r="387" spans="1:7" x14ac:dyDescent="0.25">
      <c r="A387" s="11">
        <v>1404001</v>
      </c>
      <c r="B387" s="11">
        <v>14</v>
      </c>
      <c r="C387" s="13">
        <v>22</v>
      </c>
      <c r="D387" s="11">
        <v>9</v>
      </c>
      <c r="E387" s="11">
        <v>2</v>
      </c>
      <c r="F387" s="11">
        <v>6</v>
      </c>
      <c r="G387" s="11">
        <v>10</v>
      </c>
    </row>
    <row r="388" spans="1:7" x14ac:dyDescent="0.25">
      <c r="A388" s="11">
        <v>1404002</v>
      </c>
      <c r="B388" s="11">
        <v>14</v>
      </c>
      <c r="C388" s="13">
        <v>23</v>
      </c>
      <c r="D388" s="11">
        <v>10</v>
      </c>
      <c r="E388" s="11">
        <v>2</v>
      </c>
      <c r="F388" s="11">
        <v>7</v>
      </c>
      <c r="G388" s="11">
        <v>11</v>
      </c>
    </row>
    <row r="389" spans="1:7" x14ac:dyDescent="0.25">
      <c r="A389" s="11">
        <v>1404003</v>
      </c>
      <c r="B389" s="11">
        <v>14</v>
      </c>
      <c r="C389" s="13">
        <v>24</v>
      </c>
      <c r="D389" s="11">
        <v>11</v>
      </c>
      <c r="E389" s="11">
        <v>2</v>
      </c>
      <c r="F389" s="11">
        <v>8</v>
      </c>
      <c r="G389" s="11">
        <v>12</v>
      </c>
    </row>
    <row r="390" spans="1:7" x14ac:dyDescent="0.25">
      <c r="A390" s="11">
        <v>1404004</v>
      </c>
      <c r="B390" s="11">
        <v>14</v>
      </c>
      <c r="C390" s="13">
        <v>25</v>
      </c>
      <c r="D390" s="11">
        <v>12</v>
      </c>
      <c r="E390" s="11">
        <v>2</v>
      </c>
      <c r="F390" s="11">
        <v>13</v>
      </c>
      <c r="G390" s="11">
        <v>1</v>
      </c>
    </row>
    <row r="391" spans="1:7" x14ac:dyDescent="0.25">
      <c r="A391" s="11">
        <v>1404005</v>
      </c>
      <c r="B391" s="11">
        <v>14</v>
      </c>
      <c r="C391" s="13">
        <v>26</v>
      </c>
      <c r="D391" s="11">
        <v>13</v>
      </c>
      <c r="E391" s="11">
        <v>2</v>
      </c>
      <c r="F391" s="11">
        <v>14</v>
      </c>
      <c r="G391" s="11">
        <v>2</v>
      </c>
    </row>
    <row r="392" spans="1:7" x14ac:dyDescent="0.25">
      <c r="A392" s="11">
        <v>1404006</v>
      </c>
      <c r="B392" s="11">
        <v>14</v>
      </c>
      <c r="C392" s="13">
        <v>27</v>
      </c>
      <c r="D392" s="11">
        <v>1</v>
      </c>
      <c r="E392" s="11">
        <v>3</v>
      </c>
      <c r="F392" s="11">
        <v>12</v>
      </c>
      <c r="G392" s="11">
        <v>1</v>
      </c>
    </row>
    <row r="393" spans="1:7" x14ac:dyDescent="0.25">
      <c r="A393" s="11">
        <v>1404007</v>
      </c>
      <c r="B393" s="11">
        <v>14</v>
      </c>
      <c r="C393" s="13">
        <v>28</v>
      </c>
      <c r="D393" s="11">
        <v>2</v>
      </c>
      <c r="E393" s="11">
        <v>3</v>
      </c>
      <c r="F393" s="11">
        <v>11</v>
      </c>
      <c r="G393" s="11">
        <v>10</v>
      </c>
    </row>
    <row r="394" spans="1:7" x14ac:dyDescent="0.25">
      <c r="A394" s="11">
        <v>1405001</v>
      </c>
      <c r="B394" s="11">
        <v>14</v>
      </c>
      <c r="C394" s="13">
        <v>29</v>
      </c>
      <c r="D394" s="11">
        <v>3</v>
      </c>
      <c r="E394" s="11">
        <v>3</v>
      </c>
      <c r="F394" s="11">
        <v>8</v>
      </c>
      <c r="G394" s="11">
        <v>9</v>
      </c>
    </row>
    <row r="395" spans="1:7" x14ac:dyDescent="0.25">
      <c r="A395" s="11">
        <v>1405002</v>
      </c>
      <c r="B395" s="11">
        <v>14</v>
      </c>
      <c r="C395" s="13">
        <v>30</v>
      </c>
      <c r="D395" s="11">
        <v>4</v>
      </c>
      <c r="E395" s="11">
        <v>3</v>
      </c>
      <c r="F395" s="11">
        <v>3</v>
      </c>
      <c r="G395" s="11">
        <v>14</v>
      </c>
    </row>
    <row r="396" spans="1:7" x14ac:dyDescent="0.25">
      <c r="A396" s="11">
        <v>1405003</v>
      </c>
      <c r="B396" s="11">
        <v>14</v>
      </c>
      <c r="C396" s="13">
        <v>31</v>
      </c>
      <c r="D396" s="11">
        <v>5</v>
      </c>
      <c r="E396" s="11">
        <v>3</v>
      </c>
      <c r="F396" s="11">
        <v>7</v>
      </c>
      <c r="G396" s="11">
        <v>2</v>
      </c>
    </row>
    <row r="397" spans="1:7" x14ac:dyDescent="0.25">
      <c r="A397" s="11">
        <v>1405004</v>
      </c>
      <c r="B397" s="11">
        <v>14</v>
      </c>
      <c r="C397" s="13">
        <v>32</v>
      </c>
      <c r="D397" s="11">
        <v>6</v>
      </c>
      <c r="E397" s="11">
        <v>3</v>
      </c>
      <c r="F397" s="11">
        <v>4</v>
      </c>
      <c r="G397" s="11">
        <v>13</v>
      </c>
    </row>
    <row r="398" spans="1:7" x14ac:dyDescent="0.25">
      <c r="A398" s="11">
        <v>1405005</v>
      </c>
      <c r="B398" s="11">
        <v>14</v>
      </c>
      <c r="C398" s="13">
        <v>33</v>
      </c>
      <c r="D398" s="11">
        <v>7</v>
      </c>
      <c r="E398" s="11">
        <v>3</v>
      </c>
      <c r="F398" s="11">
        <v>5</v>
      </c>
      <c r="G398" s="11">
        <v>6</v>
      </c>
    </row>
    <row r="399" spans="1:7" x14ac:dyDescent="0.25">
      <c r="A399" s="11">
        <v>1405006</v>
      </c>
      <c r="B399" s="11">
        <v>14</v>
      </c>
      <c r="C399" s="13">
        <v>34</v>
      </c>
      <c r="D399" s="11">
        <v>8</v>
      </c>
      <c r="E399" s="11">
        <v>3</v>
      </c>
      <c r="F399" s="11">
        <v>14</v>
      </c>
      <c r="G399" s="11">
        <v>11</v>
      </c>
    </row>
    <row r="400" spans="1:7" x14ac:dyDescent="0.25">
      <c r="A400" s="11">
        <v>1405007</v>
      </c>
      <c r="B400" s="11">
        <v>14</v>
      </c>
      <c r="C400" s="13">
        <v>35</v>
      </c>
      <c r="D400" s="11">
        <v>9</v>
      </c>
      <c r="E400" s="11">
        <v>3</v>
      </c>
      <c r="F400" s="11">
        <v>13</v>
      </c>
      <c r="G400" s="11">
        <v>12</v>
      </c>
    </row>
    <row r="401" spans="1:7" x14ac:dyDescent="0.25">
      <c r="A401" s="11">
        <v>1406001</v>
      </c>
      <c r="B401" s="11">
        <v>14</v>
      </c>
      <c r="C401" s="13">
        <v>36</v>
      </c>
      <c r="D401" s="11">
        <v>10</v>
      </c>
      <c r="E401" s="11">
        <v>3</v>
      </c>
      <c r="F401" s="11">
        <v>2</v>
      </c>
      <c r="G401" s="11">
        <v>4</v>
      </c>
    </row>
    <row r="402" spans="1:7" x14ac:dyDescent="0.25">
      <c r="A402" s="11">
        <v>1406002</v>
      </c>
      <c r="B402" s="11">
        <v>14</v>
      </c>
      <c r="C402" s="13">
        <v>37</v>
      </c>
      <c r="D402" s="11">
        <v>11</v>
      </c>
      <c r="E402" s="11">
        <v>3</v>
      </c>
      <c r="F402" s="11">
        <v>1</v>
      </c>
      <c r="G402" s="11">
        <v>3</v>
      </c>
    </row>
    <row r="403" spans="1:7" x14ac:dyDescent="0.25">
      <c r="A403" s="11">
        <v>1406003</v>
      </c>
      <c r="B403" s="11">
        <v>14</v>
      </c>
      <c r="C403" s="13">
        <v>38</v>
      </c>
      <c r="D403" s="11">
        <v>12</v>
      </c>
      <c r="E403" s="11">
        <v>3</v>
      </c>
      <c r="F403" s="11">
        <v>10</v>
      </c>
      <c r="G403" s="11">
        <v>8</v>
      </c>
    </row>
    <row r="404" spans="1:7" x14ac:dyDescent="0.25">
      <c r="A404" s="11">
        <v>1406004</v>
      </c>
      <c r="B404" s="11">
        <v>14</v>
      </c>
      <c r="C404" s="13">
        <v>39</v>
      </c>
      <c r="D404" s="11">
        <v>13</v>
      </c>
      <c r="E404" s="11">
        <v>3</v>
      </c>
      <c r="F404" s="11">
        <v>9</v>
      </c>
      <c r="G404" s="11">
        <v>7</v>
      </c>
    </row>
    <row r="405" spans="1:7" x14ac:dyDescent="0.25">
      <c r="A405" s="11">
        <v>1406005</v>
      </c>
      <c r="B405" s="11">
        <v>14</v>
      </c>
      <c r="C405" s="13">
        <v>40</v>
      </c>
      <c r="D405" s="11">
        <v>1</v>
      </c>
      <c r="E405" s="11">
        <v>4</v>
      </c>
      <c r="F405" s="11">
        <v>10</v>
      </c>
      <c r="G405" s="11">
        <v>14</v>
      </c>
    </row>
    <row r="406" spans="1:7" x14ac:dyDescent="0.25">
      <c r="A406" s="11">
        <v>1406006</v>
      </c>
      <c r="B406" s="11">
        <v>14</v>
      </c>
      <c r="C406" s="13">
        <v>41</v>
      </c>
      <c r="D406" s="11">
        <v>2</v>
      </c>
      <c r="E406" s="11">
        <v>4</v>
      </c>
      <c r="F406" s="11">
        <v>2</v>
      </c>
      <c r="G406" s="11">
        <v>3</v>
      </c>
    </row>
    <row r="407" spans="1:7" x14ac:dyDescent="0.25">
      <c r="A407" s="11">
        <v>1406007</v>
      </c>
      <c r="B407" s="11">
        <v>14</v>
      </c>
      <c r="C407" s="13">
        <v>42</v>
      </c>
      <c r="D407" s="11">
        <v>3</v>
      </c>
      <c r="E407" s="11">
        <v>4</v>
      </c>
      <c r="F407" s="11">
        <v>4</v>
      </c>
      <c r="G407" s="11">
        <v>5</v>
      </c>
    </row>
    <row r="408" spans="1:7" x14ac:dyDescent="0.25">
      <c r="A408" s="11">
        <v>1407001</v>
      </c>
      <c r="B408" s="11">
        <v>14</v>
      </c>
      <c r="C408" s="13">
        <v>43</v>
      </c>
      <c r="D408" s="11">
        <v>4</v>
      </c>
      <c r="E408" s="11">
        <v>4</v>
      </c>
      <c r="F408" s="11">
        <v>1</v>
      </c>
      <c r="G408" s="11">
        <v>6</v>
      </c>
    </row>
    <row r="409" spans="1:7" x14ac:dyDescent="0.25">
      <c r="A409" s="11">
        <v>1407002</v>
      </c>
      <c r="B409" s="11">
        <v>14</v>
      </c>
      <c r="C409" s="13">
        <v>44</v>
      </c>
      <c r="D409" s="11">
        <v>5</v>
      </c>
      <c r="E409" s="11">
        <v>4</v>
      </c>
      <c r="F409" s="11">
        <v>13</v>
      </c>
      <c r="G409" s="11">
        <v>11</v>
      </c>
    </row>
    <row r="410" spans="1:7" x14ac:dyDescent="0.25">
      <c r="A410" s="11">
        <v>1407003</v>
      </c>
      <c r="B410" s="11">
        <v>14</v>
      </c>
      <c r="C410" s="13">
        <v>45</v>
      </c>
      <c r="D410" s="11">
        <v>6</v>
      </c>
      <c r="E410" s="11">
        <v>4</v>
      </c>
      <c r="F410" s="11">
        <v>9</v>
      </c>
      <c r="G410" s="11">
        <v>12</v>
      </c>
    </row>
    <row r="411" spans="1:7" x14ac:dyDescent="0.25">
      <c r="A411" s="11">
        <v>1407004</v>
      </c>
      <c r="B411" s="11">
        <v>14</v>
      </c>
      <c r="C411" s="13">
        <v>46</v>
      </c>
      <c r="D411" s="11">
        <v>7</v>
      </c>
      <c r="E411" s="11">
        <v>4</v>
      </c>
      <c r="F411" s="11">
        <v>7</v>
      </c>
      <c r="G411" s="11">
        <v>8</v>
      </c>
    </row>
    <row r="412" spans="1:7" x14ac:dyDescent="0.25">
      <c r="A412" s="11">
        <v>1407005</v>
      </c>
      <c r="B412" s="11">
        <v>14</v>
      </c>
      <c r="C412" s="13">
        <v>47</v>
      </c>
      <c r="D412" s="11">
        <v>8</v>
      </c>
      <c r="E412" s="11">
        <v>4</v>
      </c>
      <c r="F412" s="11">
        <v>3</v>
      </c>
      <c r="G412" s="11">
        <v>13</v>
      </c>
    </row>
    <row r="413" spans="1:7" x14ac:dyDescent="0.25">
      <c r="A413" s="11">
        <v>1407006</v>
      </c>
      <c r="B413" s="11">
        <v>14</v>
      </c>
      <c r="C413" s="13">
        <v>48</v>
      </c>
      <c r="D413" s="11">
        <v>9</v>
      </c>
      <c r="E413" s="11">
        <v>4</v>
      </c>
      <c r="F413" s="11">
        <v>14</v>
      </c>
      <c r="G413" s="11">
        <v>4</v>
      </c>
    </row>
    <row r="414" spans="1:7" x14ac:dyDescent="0.25">
      <c r="A414" s="11">
        <v>1407007</v>
      </c>
      <c r="B414" s="11">
        <v>14</v>
      </c>
      <c r="C414" s="13">
        <v>49</v>
      </c>
      <c r="D414" s="11">
        <v>10</v>
      </c>
      <c r="E414" s="11">
        <v>4</v>
      </c>
      <c r="F414" s="11">
        <v>12</v>
      </c>
      <c r="G414" s="11">
        <v>10</v>
      </c>
    </row>
    <row r="415" spans="1:7" x14ac:dyDescent="0.25">
      <c r="A415" s="11">
        <v>1408001</v>
      </c>
      <c r="B415" s="11">
        <v>14</v>
      </c>
      <c r="C415" s="13">
        <v>50</v>
      </c>
      <c r="D415" s="11">
        <v>11</v>
      </c>
      <c r="E415" s="11">
        <v>4</v>
      </c>
      <c r="F415" s="11">
        <v>11</v>
      </c>
      <c r="G415" s="11">
        <v>9</v>
      </c>
    </row>
    <row r="416" spans="1:7" x14ac:dyDescent="0.25">
      <c r="A416" s="11">
        <v>1408002</v>
      </c>
      <c r="B416" s="11">
        <v>14</v>
      </c>
      <c r="C416" s="13">
        <v>51</v>
      </c>
      <c r="D416" s="11">
        <v>12</v>
      </c>
      <c r="E416" s="11">
        <v>4</v>
      </c>
      <c r="F416" s="11">
        <v>6</v>
      </c>
      <c r="G416" s="11">
        <v>2</v>
      </c>
    </row>
    <row r="417" spans="1:7" x14ac:dyDescent="0.25">
      <c r="A417" s="11">
        <v>1408003</v>
      </c>
      <c r="B417" s="11">
        <v>14</v>
      </c>
      <c r="C417" s="13">
        <v>52</v>
      </c>
      <c r="D417" s="11">
        <v>13</v>
      </c>
      <c r="E417" s="11">
        <v>4</v>
      </c>
      <c r="F417" s="11">
        <v>5</v>
      </c>
      <c r="G417" s="11">
        <v>1</v>
      </c>
    </row>
    <row r="418" spans="1:7" x14ac:dyDescent="0.25">
      <c r="A418" s="11">
        <v>1408004</v>
      </c>
      <c r="B418" s="11">
        <v>14</v>
      </c>
      <c r="C418" s="13">
        <v>53</v>
      </c>
      <c r="D418" s="11">
        <v>1</v>
      </c>
      <c r="E418" s="11">
        <v>5</v>
      </c>
      <c r="F418" s="11">
        <v>3</v>
      </c>
      <c r="G418" s="11">
        <v>8</v>
      </c>
    </row>
    <row r="419" spans="1:7" x14ac:dyDescent="0.25">
      <c r="A419" s="11">
        <v>1408005</v>
      </c>
      <c r="B419" s="11">
        <v>14</v>
      </c>
      <c r="C419" s="13">
        <v>54</v>
      </c>
      <c r="D419" s="11">
        <v>2</v>
      </c>
      <c r="E419" s="11">
        <v>5</v>
      </c>
      <c r="F419" s="11">
        <v>6</v>
      </c>
      <c r="G419" s="11">
        <v>7</v>
      </c>
    </row>
    <row r="420" spans="1:7" x14ac:dyDescent="0.25">
      <c r="A420" s="11">
        <v>1408006</v>
      </c>
      <c r="B420" s="11">
        <v>14</v>
      </c>
      <c r="C420" s="13">
        <v>55</v>
      </c>
      <c r="D420" s="11">
        <v>3</v>
      </c>
      <c r="E420" s="11">
        <v>5</v>
      </c>
      <c r="F420" s="11">
        <v>2</v>
      </c>
      <c r="G420" s="11">
        <v>13</v>
      </c>
    </row>
    <row r="421" spans="1:7" x14ac:dyDescent="0.25">
      <c r="A421" s="11">
        <v>1408007</v>
      </c>
      <c r="B421" s="11">
        <v>14</v>
      </c>
      <c r="C421" s="13">
        <v>56</v>
      </c>
      <c r="D421" s="11">
        <v>4</v>
      </c>
      <c r="E421" s="11">
        <v>5</v>
      </c>
      <c r="F421" s="11">
        <v>4</v>
      </c>
      <c r="G421" s="11">
        <v>11</v>
      </c>
    </row>
    <row r="422" spans="1:7" x14ac:dyDescent="0.25">
      <c r="A422" s="11">
        <v>1409001</v>
      </c>
      <c r="B422" s="11">
        <v>14</v>
      </c>
      <c r="C422" s="13">
        <v>57</v>
      </c>
      <c r="D422" s="11">
        <v>5</v>
      </c>
      <c r="E422" s="11">
        <v>5</v>
      </c>
      <c r="F422" s="11">
        <v>5</v>
      </c>
      <c r="G422" s="11">
        <v>12</v>
      </c>
    </row>
    <row r="423" spans="1:7" x14ac:dyDescent="0.25">
      <c r="A423" s="11">
        <v>1409002</v>
      </c>
      <c r="B423" s="11">
        <v>14</v>
      </c>
      <c r="C423" s="13">
        <v>58</v>
      </c>
      <c r="D423" s="11">
        <v>6</v>
      </c>
      <c r="E423" s="11">
        <v>5</v>
      </c>
      <c r="F423" s="11">
        <v>1</v>
      </c>
      <c r="G423" s="11">
        <v>14</v>
      </c>
    </row>
    <row r="424" spans="1:7" x14ac:dyDescent="0.25">
      <c r="A424" s="11">
        <v>1409003</v>
      </c>
      <c r="B424" s="11">
        <v>14</v>
      </c>
      <c r="C424" s="13">
        <v>59</v>
      </c>
      <c r="D424" s="11">
        <v>7</v>
      </c>
      <c r="E424" s="11">
        <v>5</v>
      </c>
      <c r="F424" s="11">
        <v>9</v>
      </c>
      <c r="G424" s="11">
        <v>10</v>
      </c>
    </row>
    <row r="425" spans="1:7" x14ac:dyDescent="0.25">
      <c r="A425" s="11">
        <v>1409004</v>
      </c>
      <c r="B425" s="11">
        <v>14</v>
      </c>
      <c r="C425" s="13">
        <v>60</v>
      </c>
      <c r="D425" s="11">
        <v>8</v>
      </c>
      <c r="E425" s="11">
        <v>5</v>
      </c>
      <c r="F425" s="11">
        <v>12</v>
      </c>
      <c r="G425" s="11">
        <v>2</v>
      </c>
    </row>
    <row r="426" spans="1:7" x14ac:dyDescent="0.25">
      <c r="A426" s="11">
        <v>1409005</v>
      </c>
      <c r="B426" s="11">
        <v>14</v>
      </c>
      <c r="C426" s="13">
        <v>61</v>
      </c>
      <c r="D426" s="11">
        <v>9</v>
      </c>
      <c r="E426" s="11">
        <v>5</v>
      </c>
      <c r="F426" s="11">
        <v>11</v>
      </c>
      <c r="G426" s="11">
        <v>1</v>
      </c>
    </row>
    <row r="427" spans="1:7" x14ac:dyDescent="0.25">
      <c r="A427" s="11">
        <v>1409006</v>
      </c>
      <c r="B427" s="11">
        <v>14</v>
      </c>
      <c r="C427" s="13">
        <v>62</v>
      </c>
      <c r="D427" s="11">
        <v>10</v>
      </c>
      <c r="E427" s="11">
        <v>5</v>
      </c>
      <c r="F427" s="11">
        <v>13</v>
      </c>
      <c r="G427" s="11">
        <v>6</v>
      </c>
    </row>
    <row r="428" spans="1:7" x14ac:dyDescent="0.25">
      <c r="A428" s="11">
        <v>1409007</v>
      </c>
      <c r="B428" s="11">
        <v>14</v>
      </c>
      <c r="C428" s="13">
        <v>63</v>
      </c>
      <c r="D428" s="11">
        <v>11</v>
      </c>
      <c r="E428" s="11">
        <v>5</v>
      </c>
      <c r="F428" s="11">
        <v>14</v>
      </c>
      <c r="G428" s="11">
        <v>5</v>
      </c>
    </row>
    <row r="429" spans="1:7" x14ac:dyDescent="0.25">
      <c r="A429" s="11">
        <v>1410001</v>
      </c>
      <c r="B429" s="11">
        <v>14</v>
      </c>
      <c r="C429" s="13">
        <v>64</v>
      </c>
      <c r="D429" s="11">
        <v>12</v>
      </c>
      <c r="E429" s="11">
        <v>5</v>
      </c>
      <c r="F429" s="11">
        <v>7</v>
      </c>
      <c r="G429" s="11">
        <v>3</v>
      </c>
    </row>
    <row r="430" spans="1:7" x14ac:dyDescent="0.25">
      <c r="A430" s="11">
        <v>1410002</v>
      </c>
      <c r="B430" s="11">
        <v>14</v>
      </c>
      <c r="C430" s="13">
        <v>65</v>
      </c>
      <c r="D430" s="11">
        <v>13</v>
      </c>
      <c r="E430" s="11">
        <v>5</v>
      </c>
      <c r="F430" s="11">
        <v>8</v>
      </c>
      <c r="G430" s="11">
        <v>4</v>
      </c>
    </row>
    <row r="431" spans="1:7" x14ac:dyDescent="0.25">
      <c r="A431" s="11">
        <v>1410003</v>
      </c>
      <c r="B431" s="11">
        <v>14</v>
      </c>
      <c r="C431" s="13">
        <v>66</v>
      </c>
      <c r="D431" s="11">
        <v>1</v>
      </c>
      <c r="E431" s="11">
        <v>6</v>
      </c>
      <c r="F431" s="11">
        <v>9</v>
      </c>
      <c r="G431" s="11">
        <v>6</v>
      </c>
    </row>
    <row r="432" spans="1:7" x14ac:dyDescent="0.25">
      <c r="A432" s="11">
        <v>1410004</v>
      </c>
      <c r="B432" s="11">
        <v>14</v>
      </c>
      <c r="C432" s="13">
        <v>67</v>
      </c>
      <c r="D432" s="11">
        <v>2</v>
      </c>
      <c r="E432" s="11">
        <v>6</v>
      </c>
      <c r="F432" s="11">
        <v>4</v>
      </c>
      <c r="G432" s="11">
        <v>1</v>
      </c>
    </row>
    <row r="433" spans="1:7" x14ac:dyDescent="0.25">
      <c r="A433" s="11">
        <v>1410005</v>
      </c>
      <c r="B433" s="11">
        <v>14</v>
      </c>
      <c r="C433" s="13">
        <v>68</v>
      </c>
      <c r="D433" s="11">
        <v>3</v>
      </c>
      <c r="E433" s="11">
        <v>6</v>
      </c>
      <c r="F433" s="11">
        <v>7</v>
      </c>
      <c r="G433" s="11">
        <v>14</v>
      </c>
    </row>
    <row r="434" spans="1:7" x14ac:dyDescent="0.25">
      <c r="A434" s="11">
        <v>1410006</v>
      </c>
      <c r="B434" s="11">
        <v>14</v>
      </c>
      <c r="C434" s="13">
        <v>69</v>
      </c>
      <c r="D434" s="11">
        <v>4</v>
      </c>
      <c r="E434" s="11">
        <v>6</v>
      </c>
      <c r="F434" s="11">
        <v>8</v>
      </c>
      <c r="G434" s="11">
        <v>13</v>
      </c>
    </row>
    <row r="435" spans="1:7" x14ac:dyDescent="0.25">
      <c r="A435" s="11">
        <v>1410007</v>
      </c>
      <c r="B435" s="11">
        <v>14</v>
      </c>
      <c r="C435" s="13">
        <v>70</v>
      </c>
      <c r="D435" s="11">
        <v>5</v>
      </c>
      <c r="E435" s="11">
        <v>6</v>
      </c>
      <c r="F435" s="11">
        <v>10</v>
      </c>
      <c r="G435" s="11">
        <v>3</v>
      </c>
    </row>
    <row r="436" spans="1:7" x14ac:dyDescent="0.25">
      <c r="A436" s="11">
        <v>1411001</v>
      </c>
      <c r="B436" s="11">
        <v>14</v>
      </c>
      <c r="C436" s="13">
        <v>71</v>
      </c>
      <c r="D436" s="11">
        <v>6</v>
      </c>
      <c r="E436" s="11">
        <v>6</v>
      </c>
      <c r="F436" s="11">
        <v>5</v>
      </c>
      <c r="G436" s="11">
        <v>2</v>
      </c>
    </row>
    <row r="437" spans="1:7" x14ac:dyDescent="0.25">
      <c r="A437" s="11">
        <v>1411002</v>
      </c>
      <c r="B437" s="11">
        <v>14</v>
      </c>
      <c r="C437" s="13">
        <v>72</v>
      </c>
      <c r="D437" s="11">
        <v>7</v>
      </c>
      <c r="E437" s="11">
        <v>6</v>
      </c>
      <c r="F437" s="11">
        <v>11</v>
      </c>
      <c r="G437" s="11">
        <v>12</v>
      </c>
    </row>
    <row r="438" spans="1:7" x14ac:dyDescent="0.25">
      <c r="A438" s="11">
        <v>1411003</v>
      </c>
      <c r="B438" s="11">
        <v>14</v>
      </c>
      <c r="C438" s="13">
        <v>73</v>
      </c>
      <c r="D438" s="11">
        <v>8</v>
      </c>
      <c r="E438" s="11">
        <v>6</v>
      </c>
      <c r="F438" s="11">
        <v>1</v>
      </c>
      <c r="G438" s="11">
        <v>7</v>
      </c>
    </row>
    <row r="439" spans="1:7" x14ac:dyDescent="0.25">
      <c r="A439" s="11">
        <v>1411004</v>
      </c>
      <c r="B439" s="11">
        <v>14</v>
      </c>
      <c r="C439" s="13">
        <v>74</v>
      </c>
      <c r="D439" s="11">
        <v>9</v>
      </c>
      <c r="E439" s="11">
        <v>6</v>
      </c>
      <c r="F439" s="11">
        <v>2</v>
      </c>
      <c r="G439" s="11">
        <v>8</v>
      </c>
    </row>
    <row r="440" spans="1:7" x14ac:dyDescent="0.25">
      <c r="A440" s="11">
        <v>1411005</v>
      </c>
      <c r="B440" s="11">
        <v>14</v>
      </c>
      <c r="C440" s="13">
        <v>75</v>
      </c>
      <c r="D440" s="11">
        <v>10</v>
      </c>
      <c r="E440" s="11">
        <v>6</v>
      </c>
      <c r="F440" s="11">
        <v>3</v>
      </c>
      <c r="G440" s="11">
        <v>5</v>
      </c>
    </row>
    <row r="441" spans="1:7" x14ac:dyDescent="0.25">
      <c r="A441" s="11">
        <v>1411006</v>
      </c>
      <c r="B441" s="11">
        <v>14</v>
      </c>
      <c r="C441" s="13">
        <v>76</v>
      </c>
      <c r="D441" s="11">
        <v>11</v>
      </c>
      <c r="E441" s="11">
        <v>6</v>
      </c>
      <c r="F441" s="11">
        <v>6</v>
      </c>
      <c r="G441" s="11">
        <v>4</v>
      </c>
    </row>
    <row r="442" spans="1:7" x14ac:dyDescent="0.25">
      <c r="A442" s="11">
        <v>1411007</v>
      </c>
      <c r="B442" s="11">
        <v>14</v>
      </c>
      <c r="C442" s="13">
        <v>77</v>
      </c>
      <c r="D442" s="11">
        <v>12</v>
      </c>
      <c r="E442" s="11">
        <v>6</v>
      </c>
      <c r="F442" s="11">
        <v>14</v>
      </c>
      <c r="G442" s="11">
        <v>9</v>
      </c>
    </row>
    <row r="443" spans="1:7" x14ac:dyDescent="0.25">
      <c r="A443" s="11">
        <v>1412001</v>
      </c>
      <c r="B443" s="11">
        <v>14</v>
      </c>
      <c r="C443" s="13">
        <v>78</v>
      </c>
      <c r="D443" s="11">
        <v>13</v>
      </c>
      <c r="E443" s="11">
        <v>6</v>
      </c>
      <c r="F443" s="11">
        <v>13</v>
      </c>
      <c r="G443" s="11">
        <v>10</v>
      </c>
    </row>
    <row r="444" spans="1:7" x14ac:dyDescent="0.25">
      <c r="A444" s="11">
        <v>1412002</v>
      </c>
      <c r="B444" s="11">
        <v>14</v>
      </c>
      <c r="C444" s="13">
        <v>79</v>
      </c>
      <c r="D444" s="11">
        <v>1</v>
      </c>
      <c r="E444" s="11">
        <v>7</v>
      </c>
      <c r="F444" s="11">
        <v>11</v>
      </c>
      <c r="G444" s="11">
        <v>2</v>
      </c>
    </row>
    <row r="445" spans="1:7" x14ac:dyDescent="0.25">
      <c r="A445" s="11">
        <v>1412003</v>
      </c>
      <c r="B445" s="11">
        <v>14</v>
      </c>
      <c r="C445" s="13">
        <v>80</v>
      </c>
      <c r="D445" s="11">
        <v>2</v>
      </c>
      <c r="E445" s="11">
        <v>7</v>
      </c>
      <c r="F445" s="11">
        <v>5</v>
      </c>
      <c r="G445" s="11">
        <v>8</v>
      </c>
    </row>
    <row r="446" spans="1:7" x14ac:dyDescent="0.25">
      <c r="A446" s="11">
        <v>1412004</v>
      </c>
      <c r="B446" s="11">
        <v>14</v>
      </c>
      <c r="C446" s="13">
        <v>81</v>
      </c>
      <c r="D446" s="11">
        <v>3</v>
      </c>
      <c r="E446" s="11">
        <v>7</v>
      </c>
      <c r="F446" s="11">
        <v>10</v>
      </c>
      <c r="G446" s="11">
        <v>1</v>
      </c>
    </row>
    <row r="447" spans="1:7" x14ac:dyDescent="0.25">
      <c r="A447" s="11">
        <v>1412005</v>
      </c>
      <c r="B447" s="11">
        <v>14</v>
      </c>
      <c r="C447" s="13">
        <v>82</v>
      </c>
      <c r="D447" s="11">
        <v>4</v>
      </c>
      <c r="E447" s="11">
        <v>7</v>
      </c>
      <c r="F447" s="11">
        <v>12</v>
      </c>
      <c r="G447" s="11">
        <v>7</v>
      </c>
    </row>
    <row r="448" spans="1:7" x14ac:dyDescent="0.25">
      <c r="A448" s="11">
        <v>1412006</v>
      </c>
      <c r="B448" s="11">
        <v>14</v>
      </c>
      <c r="C448" s="13">
        <v>83</v>
      </c>
      <c r="D448" s="11">
        <v>5</v>
      </c>
      <c r="E448" s="11">
        <v>7</v>
      </c>
      <c r="F448" s="11">
        <v>9</v>
      </c>
      <c r="G448" s="11">
        <v>4</v>
      </c>
    </row>
    <row r="449" spans="1:7" x14ac:dyDescent="0.25">
      <c r="A449" s="11">
        <v>1412007</v>
      </c>
      <c r="B449" s="11">
        <v>14</v>
      </c>
      <c r="C449" s="13">
        <v>84</v>
      </c>
      <c r="D449" s="11">
        <v>6</v>
      </c>
      <c r="E449" s="11">
        <v>7</v>
      </c>
      <c r="F449" s="11">
        <v>6</v>
      </c>
      <c r="G449" s="11">
        <v>3</v>
      </c>
    </row>
    <row r="450" spans="1:7" x14ac:dyDescent="0.25">
      <c r="A450" s="11">
        <v>1413001</v>
      </c>
      <c r="B450" s="11">
        <v>14</v>
      </c>
      <c r="C450" s="13">
        <v>85</v>
      </c>
      <c r="D450" s="11">
        <v>7</v>
      </c>
      <c r="E450" s="11">
        <v>7</v>
      </c>
      <c r="F450" s="11">
        <v>13</v>
      </c>
      <c r="G450" s="11">
        <v>14</v>
      </c>
    </row>
    <row r="451" spans="1:7" x14ac:dyDescent="0.25">
      <c r="A451" s="11">
        <v>1413002</v>
      </c>
      <c r="B451" s="11">
        <v>14</v>
      </c>
      <c r="C451" s="13">
        <v>86</v>
      </c>
      <c r="D451" s="11">
        <v>8</v>
      </c>
      <c r="E451" s="11">
        <v>7</v>
      </c>
      <c r="F451" s="11">
        <v>8</v>
      </c>
      <c r="G451" s="11">
        <v>6</v>
      </c>
    </row>
    <row r="452" spans="1:7" x14ac:dyDescent="0.25">
      <c r="A452" s="11">
        <v>1413003</v>
      </c>
      <c r="B452" s="11">
        <v>14</v>
      </c>
      <c r="C452" s="13">
        <v>87</v>
      </c>
      <c r="D452" s="11">
        <v>9</v>
      </c>
      <c r="E452" s="11">
        <v>7</v>
      </c>
      <c r="F452" s="11">
        <v>7</v>
      </c>
      <c r="G452" s="11">
        <v>5</v>
      </c>
    </row>
    <row r="453" spans="1:7" x14ac:dyDescent="0.25">
      <c r="A453" s="11">
        <v>1413004</v>
      </c>
      <c r="B453" s="11">
        <v>14</v>
      </c>
      <c r="C453" s="13">
        <v>88</v>
      </c>
      <c r="D453" s="11">
        <v>10</v>
      </c>
      <c r="E453" s="11">
        <v>7</v>
      </c>
      <c r="F453" s="11">
        <v>1</v>
      </c>
      <c r="G453" s="11">
        <v>9</v>
      </c>
    </row>
    <row r="454" spans="1:7" x14ac:dyDescent="0.25">
      <c r="A454" s="11">
        <v>1413005</v>
      </c>
      <c r="B454" s="11">
        <v>14</v>
      </c>
      <c r="C454" s="13">
        <v>89</v>
      </c>
      <c r="D454" s="11">
        <v>11</v>
      </c>
      <c r="E454" s="11">
        <v>7</v>
      </c>
      <c r="F454" s="11">
        <v>2</v>
      </c>
      <c r="G454" s="11">
        <v>10</v>
      </c>
    </row>
    <row r="455" spans="1:7" x14ac:dyDescent="0.25">
      <c r="A455" s="11">
        <v>1413006</v>
      </c>
      <c r="B455" s="11">
        <v>14</v>
      </c>
      <c r="C455" s="13">
        <v>90</v>
      </c>
      <c r="D455" s="11">
        <v>12</v>
      </c>
      <c r="E455" s="11">
        <v>7</v>
      </c>
      <c r="F455" s="11">
        <v>4</v>
      </c>
      <c r="G455" s="11">
        <v>12</v>
      </c>
    </row>
    <row r="456" spans="1:7" x14ac:dyDescent="0.25">
      <c r="A456" s="11">
        <v>1413007</v>
      </c>
      <c r="B456" s="11">
        <v>14</v>
      </c>
      <c r="C456" s="13">
        <v>91</v>
      </c>
      <c r="D456" s="11">
        <v>13</v>
      </c>
      <c r="E456" s="11">
        <v>7</v>
      </c>
      <c r="F456" s="11">
        <v>3</v>
      </c>
      <c r="G456" s="11">
        <v>11</v>
      </c>
    </row>
    <row r="457" spans="1:7" x14ac:dyDescent="0.25">
      <c r="A457" s="9">
        <v>1501001</v>
      </c>
      <c r="B457" s="9">
        <v>15</v>
      </c>
      <c r="C457" s="10">
        <v>1</v>
      </c>
      <c r="D457" s="9">
        <v>1</v>
      </c>
      <c r="E457" s="9">
        <v>1</v>
      </c>
      <c r="F457" s="9">
        <v>2</v>
      </c>
      <c r="G457" s="9">
        <v>15</v>
      </c>
    </row>
    <row r="458" spans="1:7" x14ac:dyDescent="0.25">
      <c r="A458" s="9">
        <v>1502001</v>
      </c>
      <c r="B458" s="9">
        <v>15</v>
      </c>
      <c r="C458" s="10">
        <v>8</v>
      </c>
      <c r="D458" s="9">
        <v>2</v>
      </c>
      <c r="E458" s="9">
        <v>1</v>
      </c>
      <c r="F458" s="9">
        <v>10</v>
      </c>
      <c r="G458" s="9">
        <v>8</v>
      </c>
    </row>
    <row r="459" spans="1:7" x14ac:dyDescent="0.25">
      <c r="A459" s="9">
        <v>1503001</v>
      </c>
      <c r="B459" s="9">
        <v>15</v>
      </c>
      <c r="C459" s="10">
        <v>15</v>
      </c>
      <c r="D459" s="9">
        <v>3</v>
      </c>
      <c r="E459" s="9">
        <v>1</v>
      </c>
      <c r="F459" s="9">
        <v>3</v>
      </c>
      <c r="G459" s="9">
        <v>1</v>
      </c>
    </row>
    <row r="460" spans="1:7" x14ac:dyDescent="0.25">
      <c r="A460" s="9">
        <v>1504001</v>
      </c>
      <c r="B460" s="9">
        <v>15</v>
      </c>
      <c r="C460" s="10">
        <v>22</v>
      </c>
      <c r="D460" s="9">
        <v>4</v>
      </c>
      <c r="E460" s="9">
        <v>1</v>
      </c>
      <c r="F460" s="9">
        <v>11</v>
      </c>
      <c r="G460" s="9">
        <v>9</v>
      </c>
    </row>
    <row r="461" spans="1:7" x14ac:dyDescent="0.25">
      <c r="A461" s="9">
        <v>1505001</v>
      </c>
      <c r="B461" s="9">
        <v>15</v>
      </c>
      <c r="C461" s="10">
        <v>29</v>
      </c>
      <c r="D461" s="9">
        <v>5</v>
      </c>
      <c r="E461" s="9">
        <v>1</v>
      </c>
      <c r="F461" s="9">
        <v>4</v>
      </c>
      <c r="G461" s="9">
        <v>2</v>
      </c>
    </row>
    <row r="462" spans="1:7" x14ac:dyDescent="0.25">
      <c r="A462" s="9">
        <v>1506001</v>
      </c>
      <c r="B462" s="9">
        <v>15</v>
      </c>
      <c r="C462" s="10">
        <v>36</v>
      </c>
      <c r="D462" s="9">
        <v>6</v>
      </c>
      <c r="E462" s="9">
        <v>1</v>
      </c>
      <c r="F462" s="9">
        <v>12</v>
      </c>
      <c r="G462" s="9">
        <v>10</v>
      </c>
    </row>
    <row r="463" spans="1:7" x14ac:dyDescent="0.25">
      <c r="A463" s="9">
        <v>1507001</v>
      </c>
      <c r="B463" s="9">
        <v>15</v>
      </c>
      <c r="C463" s="10">
        <v>43</v>
      </c>
      <c r="D463" s="9">
        <v>7</v>
      </c>
      <c r="E463" s="9">
        <v>1</v>
      </c>
      <c r="F463" s="9">
        <v>5</v>
      </c>
      <c r="G463" s="9">
        <v>3</v>
      </c>
    </row>
    <row r="464" spans="1:7" x14ac:dyDescent="0.25">
      <c r="A464" s="9">
        <v>1508001</v>
      </c>
      <c r="B464" s="9">
        <v>15</v>
      </c>
      <c r="C464" s="10">
        <v>50</v>
      </c>
      <c r="D464" s="9">
        <v>8</v>
      </c>
      <c r="E464" s="9">
        <v>1</v>
      </c>
      <c r="F464" s="9">
        <v>13</v>
      </c>
      <c r="G464" s="9">
        <v>11</v>
      </c>
    </row>
    <row r="465" spans="1:7" x14ac:dyDescent="0.25">
      <c r="A465" s="9">
        <v>1509001</v>
      </c>
      <c r="B465" s="9">
        <v>15</v>
      </c>
      <c r="C465" s="10">
        <v>57</v>
      </c>
      <c r="D465" s="9">
        <v>9</v>
      </c>
      <c r="E465" s="9">
        <v>1</v>
      </c>
      <c r="F465" s="9">
        <v>6</v>
      </c>
      <c r="G465" s="9">
        <v>4</v>
      </c>
    </row>
    <row r="466" spans="1:7" x14ac:dyDescent="0.25">
      <c r="A466" s="9">
        <v>1510001</v>
      </c>
      <c r="B466" s="9">
        <v>15</v>
      </c>
      <c r="C466" s="10">
        <v>64</v>
      </c>
      <c r="D466" s="9">
        <v>10</v>
      </c>
      <c r="E466" s="9">
        <v>1</v>
      </c>
      <c r="F466" s="9">
        <v>14</v>
      </c>
      <c r="G466" s="9">
        <v>12</v>
      </c>
    </row>
    <row r="467" spans="1:7" x14ac:dyDescent="0.25">
      <c r="A467" s="9">
        <v>1511001</v>
      </c>
      <c r="B467" s="9">
        <v>15</v>
      </c>
      <c r="C467" s="10">
        <v>71</v>
      </c>
      <c r="D467" s="9">
        <v>11</v>
      </c>
      <c r="E467" s="9">
        <v>1</v>
      </c>
      <c r="F467" s="9">
        <v>7</v>
      </c>
      <c r="G467" s="9">
        <v>5</v>
      </c>
    </row>
    <row r="468" spans="1:7" x14ac:dyDescent="0.25">
      <c r="A468" s="9">
        <v>1512001</v>
      </c>
      <c r="B468" s="9">
        <v>15</v>
      </c>
      <c r="C468" s="10">
        <v>78</v>
      </c>
      <c r="D468" s="9">
        <v>12</v>
      </c>
      <c r="E468" s="9">
        <v>1</v>
      </c>
      <c r="F468" s="9">
        <v>15</v>
      </c>
      <c r="G468" s="9">
        <v>13</v>
      </c>
    </row>
    <row r="469" spans="1:7" x14ac:dyDescent="0.25">
      <c r="A469" s="9">
        <v>1513001</v>
      </c>
      <c r="B469" s="9">
        <v>15</v>
      </c>
      <c r="C469" s="10">
        <v>85</v>
      </c>
      <c r="D469" s="9">
        <v>13</v>
      </c>
      <c r="E469" s="9">
        <v>1</v>
      </c>
      <c r="F469" s="9">
        <v>8</v>
      </c>
      <c r="G469" s="9">
        <v>6</v>
      </c>
    </row>
    <row r="470" spans="1:7" x14ac:dyDescent="0.25">
      <c r="A470" s="9">
        <v>1514001</v>
      </c>
      <c r="B470" s="9">
        <v>15</v>
      </c>
      <c r="C470" s="10">
        <v>92</v>
      </c>
      <c r="D470" s="9">
        <v>14</v>
      </c>
      <c r="E470" s="9">
        <v>1</v>
      </c>
      <c r="F470" s="9">
        <v>1</v>
      </c>
      <c r="G470" s="9">
        <v>14</v>
      </c>
    </row>
    <row r="471" spans="1:7" x14ac:dyDescent="0.25">
      <c r="A471" s="9">
        <v>1515001</v>
      </c>
      <c r="B471" s="9">
        <v>15</v>
      </c>
      <c r="C471" s="10">
        <v>99</v>
      </c>
      <c r="D471" s="9">
        <v>15</v>
      </c>
      <c r="E471" s="9">
        <v>1</v>
      </c>
      <c r="F471" s="9">
        <v>9</v>
      </c>
      <c r="G471" s="9">
        <v>7</v>
      </c>
    </row>
    <row r="472" spans="1:7" x14ac:dyDescent="0.25">
      <c r="A472" s="9">
        <v>1501002</v>
      </c>
      <c r="B472" s="9">
        <v>15</v>
      </c>
      <c r="C472" s="10">
        <v>2</v>
      </c>
      <c r="D472" s="9">
        <v>1</v>
      </c>
      <c r="E472" s="9">
        <v>2</v>
      </c>
      <c r="F472" s="9">
        <v>3</v>
      </c>
      <c r="G472" s="9">
        <v>14</v>
      </c>
    </row>
    <row r="473" spans="1:7" x14ac:dyDescent="0.25">
      <c r="A473" s="9">
        <v>1502002</v>
      </c>
      <c r="B473" s="9">
        <v>15</v>
      </c>
      <c r="C473" s="10">
        <v>9</v>
      </c>
      <c r="D473" s="9">
        <v>2</v>
      </c>
      <c r="E473" s="9">
        <v>2</v>
      </c>
      <c r="F473" s="9">
        <v>11</v>
      </c>
      <c r="G473" s="9">
        <v>7</v>
      </c>
    </row>
    <row r="474" spans="1:7" x14ac:dyDescent="0.25">
      <c r="A474" s="9">
        <v>1503002</v>
      </c>
      <c r="B474" s="9">
        <v>15</v>
      </c>
      <c r="C474" s="10">
        <v>16</v>
      </c>
      <c r="D474" s="9">
        <v>3</v>
      </c>
      <c r="E474" s="9">
        <v>2</v>
      </c>
      <c r="F474" s="9">
        <v>4</v>
      </c>
      <c r="G474" s="9">
        <v>15</v>
      </c>
    </row>
    <row r="475" spans="1:7" x14ac:dyDescent="0.25">
      <c r="A475" s="9">
        <v>1504002</v>
      </c>
      <c r="B475" s="9">
        <v>15</v>
      </c>
      <c r="C475" s="10">
        <v>23</v>
      </c>
      <c r="D475" s="9">
        <v>4</v>
      </c>
      <c r="E475" s="9">
        <v>2</v>
      </c>
      <c r="F475" s="9">
        <v>12</v>
      </c>
      <c r="G475" s="9">
        <v>8</v>
      </c>
    </row>
    <row r="476" spans="1:7" x14ac:dyDescent="0.25">
      <c r="A476" s="9">
        <v>1505002</v>
      </c>
      <c r="B476" s="9">
        <v>15</v>
      </c>
      <c r="C476" s="10">
        <v>30</v>
      </c>
      <c r="D476" s="9">
        <v>5</v>
      </c>
      <c r="E476" s="9">
        <v>2</v>
      </c>
      <c r="F476" s="9">
        <v>5</v>
      </c>
      <c r="G476" s="9">
        <v>1</v>
      </c>
    </row>
    <row r="477" spans="1:7" x14ac:dyDescent="0.25">
      <c r="A477" s="9">
        <v>1506002</v>
      </c>
      <c r="B477" s="9">
        <v>15</v>
      </c>
      <c r="C477" s="10">
        <v>37</v>
      </c>
      <c r="D477" s="9">
        <v>6</v>
      </c>
      <c r="E477" s="9">
        <v>2</v>
      </c>
      <c r="F477" s="9">
        <v>13</v>
      </c>
      <c r="G477" s="9">
        <v>9</v>
      </c>
    </row>
    <row r="478" spans="1:7" x14ac:dyDescent="0.25">
      <c r="A478" s="9">
        <v>1507002</v>
      </c>
      <c r="B478" s="9">
        <v>15</v>
      </c>
      <c r="C478" s="10">
        <v>44</v>
      </c>
      <c r="D478" s="9">
        <v>7</v>
      </c>
      <c r="E478" s="9">
        <v>2</v>
      </c>
      <c r="F478" s="9">
        <v>6</v>
      </c>
      <c r="G478" s="9">
        <v>2</v>
      </c>
    </row>
    <row r="479" spans="1:7" x14ac:dyDescent="0.25">
      <c r="A479" s="9">
        <v>1508002</v>
      </c>
      <c r="B479" s="9">
        <v>15</v>
      </c>
      <c r="C479" s="10">
        <v>51</v>
      </c>
      <c r="D479" s="9">
        <v>8</v>
      </c>
      <c r="E479" s="9">
        <v>2</v>
      </c>
      <c r="F479" s="9">
        <v>14</v>
      </c>
      <c r="G479" s="9">
        <v>10</v>
      </c>
    </row>
    <row r="480" spans="1:7" x14ac:dyDescent="0.25">
      <c r="A480" s="9">
        <v>1509002</v>
      </c>
      <c r="B480" s="9">
        <v>15</v>
      </c>
      <c r="C480" s="10">
        <v>58</v>
      </c>
      <c r="D480" s="9">
        <v>9</v>
      </c>
      <c r="E480" s="9">
        <v>2</v>
      </c>
      <c r="F480" s="9">
        <v>7</v>
      </c>
      <c r="G480" s="9">
        <v>3</v>
      </c>
    </row>
    <row r="481" spans="1:7" x14ac:dyDescent="0.25">
      <c r="A481" s="9">
        <v>1510002</v>
      </c>
      <c r="B481" s="9">
        <v>15</v>
      </c>
      <c r="C481" s="10">
        <v>65</v>
      </c>
      <c r="D481" s="9">
        <v>10</v>
      </c>
      <c r="E481" s="9">
        <v>2</v>
      </c>
      <c r="F481" s="9">
        <v>15</v>
      </c>
      <c r="G481" s="9">
        <v>11</v>
      </c>
    </row>
    <row r="482" spans="1:7" x14ac:dyDescent="0.25">
      <c r="A482" s="9">
        <v>1511002</v>
      </c>
      <c r="B482" s="9">
        <v>15</v>
      </c>
      <c r="C482" s="10">
        <v>72</v>
      </c>
      <c r="D482" s="9">
        <v>11</v>
      </c>
      <c r="E482" s="9">
        <v>2</v>
      </c>
      <c r="F482" s="9">
        <v>8</v>
      </c>
      <c r="G482" s="9">
        <v>4</v>
      </c>
    </row>
    <row r="483" spans="1:7" x14ac:dyDescent="0.25">
      <c r="A483" s="9">
        <v>1512002</v>
      </c>
      <c r="B483" s="9">
        <v>15</v>
      </c>
      <c r="C483" s="10">
        <v>79</v>
      </c>
      <c r="D483" s="9">
        <v>12</v>
      </c>
      <c r="E483" s="9">
        <v>2</v>
      </c>
      <c r="F483" s="9">
        <v>1</v>
      </c>
      <c r="G483" s="9">
        <v>12</v>
      </c>
    </row>
    <row r="484" spans="1:7" x14ac:dyDescent="0.25">
      <c r="A484" s="9">
        <v>1513002</v>
      </c>
      <c r="B484" s="9">
        <v>15</v>
      </c>
      <c r="C484" s="10">
        <v>86</v>
      </c>
      <c r="D484" s="9">
        <v>13</v>
      </c>
      <c r="E484" s="9">
        <v>2</v>
      </c>
      <c r="F484" s="9">
        <v>9</v>
      </c>
      <c r="G484" s="9">
        <v>5</v>
      </c>
    </row>
    <row r="485" spans="1:7" x14ac:dyDescent="0.25">
      <c r="A485" s="9">
        <v>1514002</v>
      </c>
      <c r="B485" s="9">
        <v>15</v>
      </c>
      <c r="C485" s="10">
        <v>93</v>
      </c>
      <c r="D485" s="9">
        <v>14</v>
      </c>
      <c r="E485" s="9">
        <v>2</v>
      </c>
      <c r="F485" s="9">
        <v>2</v>
      </c>
      <c r="G485" s="9">
        <v>13</v>
      </c>
    </row>
    <row r="486" spans="1:7" x14ac:dyDescent="0.25">
      <c r="A486" s="9">
        <v>1515002</v>
      </c>
      <c r="B486" s="9">
        <v>15</v>
      </c>
      <c r="C486" s="10">
        <v>100</v>
      </c>
      <c r="D486" s="9">
        <v>15</v>
      </c>
      <c r="E486" s="9">
        <v>2</v>
      </c>
      <c r="F486" s="9">
        <v>10</v>
      </c>
      <c r="G486" s="9">
        <v>6</v>
      </c>
    </row>
    <row r="487" spans="1:7" x14ac:dyDescent="0.25">
      <c r="A487" s="9">
        <v>1501003</v>
      </c>
      <c r="B487" s="9">
        <v>15</v>
      </c>
      <c r="C487" s="10">
        <v>3</v>
      </c>
      <c r="D487" s="9">
        <v>1</v>
      </c>
      <c r="E487" s="9">
        <v>3</v>
      </c>
      <c r="F487" s="9">
        <v>4</v>
      </c>
      <c r="G487" s="9">
        <v>13</v>
      </c>
    </row>
    <row r="488" spans="1:7" x14ac:dyDescent="0.25">
      <c r="A488" s="9">
        <v>1502003</v>
      </c>
      <c r="B488" s="9">
        <v>15</v>
      </c>
      <c r="C488" s="10">
        <v>10</v>
      </c>
      <c r="D488" s="9">
        <v>2</v>
      </c>
      <c r="E488" s="9">
        <v>3</v>
      </c>
      <c r="F488" s="9">
        <v>12</v>
      </c>
      <c r="G488" s="9">
        <v>6</v>
      </c>
    </row>
    <row r="489" spans="1:7" x14ac:dyDescent="0.25">
      <c r="A489" s="9">
        <v>1503003</v>
      </c>
      <c r="B489" s="9">
        <v>15</v>
      </c>
      <c r="C489" s="10">
        <v>17</v>
      </c>
      <c r="D489" s="9">
        <v>3</v>
      </c>
      <c r="E489" s="9">
        <v>3</v>
      </c>
      <c r="F489" s="9">
        <v>5</v>
      </c>
      <c r="G489" s="9">
        <v>14</v>
      </c>
    </row>
    <row r="490" spans="1:7" x14ac:dyDescent="0.25">
      <c r="A490" s="9">
        <v>1504003</v>
      </c>
      <c r="B490" s="9">
        <v>15</v>
      </c>
      <c r="C490" s="10">
        <v>24</v>
      </c>
      <c r="D490" s="9">
        <v>4</v>
      </c>
      <c r="E490" s="9">
        <v>3</v>
      </c>
      <c r="F490" s="9">
        <v>13</v>
      </c>
      <c r="G490" s="9">
        <v>7</v>
      </c>
    </row>
    <row r="491" spans="1:7" x14ac:dyDescent="0.25">
      <c r="A491" s="9">
        <v>1505003</v>
      </c>
      <c r="B491" s="9">
        <v>15</v>
      </c>
      <c r="C491" s="10">
        <v>31</v>
      </c>
      <c r="D491" s="9">
        <v>5</v>
      </c>
      <c r="E491" s="9">
        <v>3</v>
      </c>
      <c r="F491" s="9">
        <v>6</v>
      </c>
      <c r="G491" s="9">
        <v>15</v>
      </c>
    </row>
    <row r="492" spans="1:7" x14ac:dyDescent="0.25">
      <c r="A492" s="9">
        <v>1506003</v>
      </c>
      <c r="B492" s="9">
        <v>15</v>
      </c>
      <c r="C492" s="10">
        <v>38</v>
      </c>
      <c r="D492" s="9">
        <v>6</v>
      </c>
      <c r="E492" s="9">
        <v>3</v>
      </c>
      <c r="F492" s="9">
        <v>14</v>
      </c>
      <c r="G492" s="9">
        <v>8</v>
      </c>
    </row>
    <row r="493" spans="1:7" x14ac:dyDescent="0.25">
      <c r="A493" s="9">
        <v>1507003</v>
      </c>
      <c r="B493" s="9">
        <v>15</v>
      </c>
      <c r="C493" s="10">
        <v>45</v>
      </c>
      <c r="D493" s="9">
        <v>7</v>
      </c>
      <c r="E493" s="9">
        <v>3</v>
      </c>
      <c r="F493" s="9">
        <v>7</v>
      </c>
      <c r="G493" s="9">
        <v>1</v>
      </c>
    </row>
    <row r="494" spans="1:7" x14ac:dyDescent="0.25">
      <c r="A494" s="9">
        <v>1508003</v>
      </c>
      <c r="B494" s="9">
        <v>15</v>
      </c>
      <c r="C494" s="10">
        <v>52</v>
      </c>
      <c r="D494" s="9">
        <v>8</v>
      </c>
      <c r="E494" s="9">
        <v>3</v>
      </c>
      <c r="F494" s="9">
        <v>15</v>
      </c>
      <c r="G494" s="9">
        <v>9</v>
      </c>
    </row>
    <row r="495" spans="1:7" x14ac:dyDescent="0.25">
      <c r="A495" s="9">
        <v>1509003</v>
      </c>
      <c r="B495" s="9">
        <v>15</v>
      </c>
      <c r="C495" s="10">
        <v>59</v>
      </c>
      <c r="D495" s="9">
        <v>9</v>
      </c>
      <c r="E495" s="9">
        <v>3</v>
      </c>
      <c r="F495" s="9">
        <v>8</v>
      </c>
      <c r="G495" s="9">
        <v>2</v>
      </c>
    </row>
    <row r="496" spans="1:7" x14ac:dyDescent="0.25">
      <c r="A496" s="9">
        <v>1510003</v>
      </c>
      <c r="B496" s="9">
        <v>15</v>
      </c>
      <c r="C496" s="10">
        <v>66</v>
      </c>
      <c r="D496" s="9">
        <v>10</v>
      </c>
      <c r="E496" s="9">
        <v>3</v>
      </c>
      <c r="F496" s="9">
        <v>1</v>
      </c>
      <c r="G496" s="9">
        <v>10</v>
      </c>
    </row>
    <row r="497" spans="1:7" x14ac:dyDescent="0.25">
      <c r="A497" s="9">
        <v>1511003</v>
      </c>
      <c r="B497" s="9">
        <v>15</v>
      </c>
      <c r="C497" s="10">
        <v>73</v>
      </c>
      <c r="D497" s="9">
        <v>11</v>
      </c>
      <c r="E497" s="9">
        <v>3</v>
      </c>
      <c r="F497" s="9">
        <v>9</v>
      </c>
      <c r="G497" s="9">
        <v>3</v>
      </c>
    </row>
    <row r="498" spans="1:7" x14ac:dyDescent="0.25">
      <c r="A498" s="9">
        <v>1512003</v>
      </c>
      <c r="B498" s="9">
        <v>15</v>
      </c>
      <c r="C498" s="10">
        <v>80</v>
      </c>
      <c r="D498" s="9">
        <v>12</v>
      </c>
      <c r="E498" s="9">
        <v>3</v>
      </c>
      <c r="F498" s="9">
        <v>2</v>
      </c>
      <c r="G498" s="9">
        <v>11</v>
      </c>
    </row>
    <row r="499" spans="1:7" x14ac:dyDescent="0.25">
      <c r="A499" s="9">
        <v>1513003</v>
      </c>
      <c r="B499" s="9">
        <v>15</v>
      </c>
      <c r="C499" s="10">
        <v>87</v>
      </c>
      <c r="D499" s="9">
        <v>13</v>
      </c>
      <c r="E499" s="9">
        <v>3</v>
      </c>
      <c r="F499" s="9">
        <v>10</v>
      </c>
      <c r="G499" s="9">
        <v>4</v>
      </c>
    </row>
    <row r="500" spans="1:7" x14ac:dyDescent="0.25">
      <c r="A500" s="9">
        <v>1514003</v>
      </c>
      <c r="B500" s="9">
        <v>15</v>
      </c>
      <c r="C500" s="10">
        <v>94</v>
      </c>
      <c r="D500" s="9">
        <v>14</v>
      </c>
      <c r="E500" s="9">
        <v>3</v>
      </c>
      <c r="F500" s="9">
        <v>3</v>
      </c>
      <c r="G500" s="9">
        <v>12</v>
      </c>
    </row>
    <row r="501" spans="1:7" x14ac:dyDescent="0.25">
      <c r="A501" s="9">
        <v>1515003</v>
      </c>
      <c r="B501" s="9">
        <v>15</v>
      </c>
      <c r="C501" s="10">
        <v>101</v>
      </c>
      <c r="D501" s="9">
        <v>15</v>
      </c>
      <c r="E501" s="9">
        <v>3</v>
      </c>
      <c r="F501" s="9">
        <v>11</v>
      </c>
      <c r="G501" s="9">
        <v>5</v>
      </c>
    </row>
    <row r="502" spans="1:7" x14ac:dyDescent="0.25">
      <c r="A502" s="9">
        <v>1501004</v>
      </c>
      <c r="B502" s="9">
        <v>15</v>
      </c>
      <c r="C502" s="10">
        <v>4</v>
      </c>
      <c r="D502" s="9">
        <v>1</v>
      </c>
      <c r="E502" s="9">
        <v>4</v>
      </c>
      <c r="F502" s="9">
        <v>5</v>
      </c>
      <c r="G502" s="9">
        <v>12</v>
      </c>
    </row>
    <row r="503" spans="1:7" x14ac:dyDescent="0.25">
      <c r="A503" s="9">
        <v>1502004</v>
      </c>
      <c r="B503" s="9">
        <v>15</v>
      </c>
      <c r="C503" s="10">
        <v>11</v>
      </c>
      <c r="D503" s="9">
        <v>2</v>
      </c>
      <c r="E503" s="9">
        <v>4</v>
      </c>
      <c r="F503" s="9">
        <v>13</v>
      </c>
      <c r="G503" s="9">
        <v>5</v>
      </c>
    </row>
    <row r="504" spans="1:7" x14ac:dyDescent="0.25">
      <c r="A504" s="9">
        <v>1503004</v>
      </c>
      <c r="B504" s="9">
        <v>15</v>
      </c>
      <c r="C504" s="10">
        <v>18</v>
      </c>
      <c r="D504" s="9">
        <v>3</v>
      </c>
      <c r="E504" s="9">
        <v>4</v>
      </c>
      <c r="F504" s="9">
        <v>6</v>
      </c>
      <c r="G504" s="9">
        <v>13</v>
      </c>
    </row>
    <row r="505" spans="1:7" x14ac:dyDescent="0.25">
      <c r="A505" s="9">
        <v>1504004</v>
      </c>
      <c r="B505" s="9">
        <v>15</v>
      </c>
      <c r="C505" s="10">
        <v>25</v>
      </c>
      <c r="D505" s="9">
        <v>4</v>
      </c>
      <c r="E505" s="9">
        <v>4</v>
      </c>
      <c r="F505" s="9">
        <v>14</v>
      </c>
      <c r="G505" s="9">
        <v>6</v>
      </c>
    </row>
    <row r="506" spans="1:7" x14ac:dyDescent="0.25">
      <c r="A506" s="9">
        <v>1505004</v>
      </c>
      <c r="B506" s="9">
        <v>15</v>
      </c>
      <c r="C506" s="10">
        <v>32</v>
      </c>
      <c r="D506" s="9">
        <v>5</v>
      </c>
      <c r="E506" s="9">
        <v>4</v>
      </c>
      <c r="F506" s="9">
        <v>7</v>
      </c>
      <c r="G506" s="9">
        <v>14</v>
      </c>
    </row>
    <row r="507" spans="1:7" x14ac:dyDescent="0.25">
      <c r="A507" s="9">
        <v>1506004</v>
      </c>
      <c r="B507" s="9">
        <v>15</v>
      </c>
      <c r="C507" s="10">
        <v>39</v>
      </c>
      <c r="D507" s="9">
        <v>6</v>
      </c>
      <c r="E507" s="9">
        <v>4</v>
      </c>
      <c r="F507" s="9">
        <v>15</v>
      </c>
      <c r="G507" s="9">
        <v>7</v>
      </c>
    </row>
    <row r="508" spans="1:7" x14ac:dyDescent="0.25">
      <c r="A508" s="9">
        <v>1507004</v>
      </c>
      <c r="B508" s="9">
        <v>15</v>
      </c>
      <c r="C508" s="10">
        <v>46</v>
      </c>
      <c r="D508" s="9">
        <v>7</v>
      </c>
      <c r="E508" s="9">
        <v>4</v>
      </c>
      <c r="F508" s="9">
        <v>8</v>
      </c>
      <c r="G508" s="9">
        <v>15</v>
      </c>
    </row>
    <row r="509" spans="1:7" x14ac:dyDescent="0.25">
      <c r="A509" s="9">
        <v>1508004</v>
      </c>
      <c r="B509" s="9">
        <v>15</v>
      </c>
      <c r="C509" s="10">
        <v>53</v>
      </c>
      <c r="D509" s="9">
        <v>8</v>
      </c>
      <c r="E509" s="9">
        <v>4</v>
      </c>
      <c r="F509" s="9">
        <v>1</v>
      </c>
      <c r="G509" s="9">
        <v>8</v>
      </c>
    </row>
    <row r="510" spans="1:7" x14ac:dyDescent="0.25">
      <c r="A510" s="9">
        <v>1509004</v>
      </c>
      <c r="B510" s="9">
        <v>15</v>
      </c>
      <c r="C510" s="10">
        <v>60</v>
      </c>
      <c r="D510" s="9">
        <v>9</v>
      </c>
      <c r="E510" s="9">
        <v>4</v>
      </c>
      <c r="F510" s="9">
        <v>9</v>
      </c>
      <c r="G510" s="9">
        <v>1</v>
      </c>
    </row>
    <row r="511" spans="1:7" x14ac:dyDescent="0.25">
      <c r="A511" s="9">
        <v>1510004</v>
      </c>
      <c r="B511" s="9">
        <v>15</v>
      </c>
      <c r="C511" s="10">
        <v>67</v>
      </c>
      <c r="D511" s="9">
        <v>10</v>
      </c>
      <c r="E511" s="9">
        <v>4</v>
      </c>
      <c r="F511" s="9">
        <v>2</v>
      </c>
      <c r="G511" s="9">
        <v>9</v>
      </c>
    </row>
    <row r="512" spans="1:7" x14ac:dyDescent="0.25">
      <c r="A512" s="9">
        <v>1511004</v>
      </c>
      <c r="B512" s="9">
        <v>15</v>
      </c>
      <c r="C512" s="10">
        <v>74</v>
      </c>
      <c r="D512" s="9">
        <v>11</v>
      </c>
      <c r="E512" s="9">
        <v>4</v>
      </c>
      <c r="F512" s="9">
        <v>10</v>
      </c>
      <c r="G512" s="9">
        <v>2</v>
      </c>
    </row>
    <row r="513" spans="1:7" x14ac:dyDescent="0.25">
      <c r="A513" s="9">
        <v>1512004</v>
      </c>
      <c r="B513" s="9">
        <v>15</v>
      </c>
      <c r="C513" s="10">
        <v>81</v>
      </c>
      <c r="D513" s="9">
        <v>12</v>
      </c>
      <c r="E513" s="9">
        <v>4</v>
      </c>
      <c r="F513" s="9">
        <v>3</v>
      </c>
      <c r="G513" s="9">
        <v>10</v>
      </c>
    </row>
    <row r="514" spans="1:7" x14ac:dyDescent="0.25">
      <c r="A514" s="9">
        <v>1513004</v>
      </c>
      <c r="B514" s="9">
        <v>15</v>
      </c>
      <c r="C514" s="10">
        <v>88</v>
      </c>
      <c r="D514" s="9">
        <v>13</v>
      </c>
      <c r="E514" s="9">
        <v>4</v>
      </c>
      <c r="F514" s="9">
        <v>11</v>
      </c>
      <c r="G514" s="9">
        <v>3</v>
      </c>
    </row>
    <row r="515" spans="1:7" x14ac:dyDescent="0.25">
      <c r="A515" s="9">
        <v>1514004</v>
      </c>
      <c r="B515" s="9">
        <v>15</v>
      </c>
      <c r="C515" s="10">
        <v>95</v>
      </c>
      <c r="D515" s="9">
        <v>14</v>
      </c>
      <c r="E515" s="9">
        <v>4</v>
      </c>
      <c r="F515" s="9">
        <v>4</v>
      </c>
      <c r="G515" s="9">
        <v>11</v>
      </c>
    </row>
    <row r="516" spans="1:7" x14ac:dyDescent="0.25">
      <c r="A516" s="9">
        <v>1515004</v>
      </c>
      <c r="B516" s="9">
        <v>15</v>
      </c>
      <c r="C516" s="10">
        <v>102</v>
      </c>
      <c r="D516" s="9">
        <v>15</v>
      </c>
      <c r="E516" s="9">
        <v>4</v>
      </c>
      <c r="F516" s="9">
        <v>12</v>
      </c>
      <c r="G516" s="9">
        <v>4</v>
      </c>
    </row>
    <row r="517" spans="1:7" x14ac:dyDescent="0.25">
      <c r="A517" s="9">
        <v>1501005</v>
      </c>
      <c r="B517" s="9">
        <v>15</v>
      </c>
      <c r="C517" s="10">
        <v>5</v>
      </c>
      <c r="D517" s="9">
        <v>1</v>
      </c>
      <c r="E517" s="9">
        <v>5</v>
      </c>
      <c r="F517" s="9">
        <v>6</v>
      </c>
      <c r="G517" s="9">
        <v>11</v>
      </c>
    </row>
    <row r="518" spans="1:7" x14ac:dyDescent="0.25">
      <c r="A518" s="9">
        <v>1502005</v>
      </c>
      <c r="B518" s="9">
        <v>15</v>
      </c>
      <c r="C518" s="10">
        <v>12</v>
      </c>
      <c r="D518" s="9">
        <v>2</v>
      </c>
      <c r="E518" s="9">
        <v>5</v>
      </c>
      <c r="F518" s="9">
        <v>14</v>
      </c>
      <c r="G518" s="9">
        <v>4</v>
      </c>
    </row>
    <row r="519" spans="1:7" x14ac:dyDescent="0.25">
      <c r="A519" s="9">
        <v>1503005</v>
      </c>
      <c r="B519" s="9">
        <v>15</v>
      </c>
      <c r="C519" s="10">
        <v>19</v>
      </c>
      <c r="D519" s="9">
        <v>3</v>
      </c>
      <c r="E519" s="9">
        <v>5</v>
      </c>
      <c r="F519" s="9">
        <v>7</v>
      </c>
      <c r="G519" s="9">
        <v>12</v>
      </c>
    </row>
    <row r="520" spans="1:7" x14ac:dyDescent="0.25">
      <c r="A520" s="9">
        <v>1504005</v>
      </c>
      <c r="B520" s="9">
        <v>15</v>
      </c>
      <c r="C520" s="10">
        <v>26</v>
      </c>
      <c r="D520" s="9">
        <v>4</v>
      </c>
      <c r="E520" s="9">
        <v>5</v>
      </c>
      <c r="F520" s="9">
        <v>15</v>
      </c>
      <c r="G520" s="9">
        <v>5</v>
      </c>
    </row>
    <row r="521" spans="1:7" x14ac:dyDescent="0.25">
      <c r="A521" s="9">
        <v>1505005</v>
      </c>
      <c r="B521" s="9">
        <v>15</v>
      </c>
      <c r="C521" s="10">
        <v>33</v>
      </c>
      <c r="D521" s="9">
        <v>5</v>
      </c>
      <c r="E521" s="9">
        <v>5</v>
      </c>
      <c r="F521" s="9">
        <v>8</v>
      </c>
      <c r="G521" s="9">
        <v>13</v>
      </c>
    </row>
    <row r="522" spans="1:7" x14ac:dyDescent="0.25">
      <c r="A522" s="9">
        <v>1506005</v>
      </c>
      <c r="B522" s="9">
        <v>15</v>
      </c>
      <c r="C522" s="10">
        <v>40</v>
      </c>
      <c r="D522" s="9">
        <v>6</v>
      </c>
      <c r="E522" s="9">
        <v>5</v>
      </c>
      <c r="F522" s="9">
        <v>1</v>
      </c>
      <c r="G522" s="9">
        <v>6</v>
      </c>
    </row>
    <row r="523" spans="1:7" x14ac:dyDescent="0.25">
      <c r="A523" s="9">
        <v>1507005</v>
      </c>
      <c r="B523" s="9">
        <v>15</v>
      </c>
      <c r="C523" s="10">
        <v>47</v>
      </c>
      <c r="D523" s="9">
        <v>7</v>
      </c>
      <c r="E523" s="9">
        <v>5</v>
      </c>
      <c r="F523" s="9">
        <v>9</v>
      </c>
      <c r="G523" s="9">
        <v>14</v>
      </c>
    </row>
    <row r="524" spans="1:7" x14ac:dyDescent="0.25">
      <c r="A524" s="9">
        <v>1508005</v>
      </c>
      <c r="B524" s="9">
        <v>15</v>
      </c>
      <c r="C524" s="10">
        <v>54</v>
      </c>
      <c r="D524" s="9">
        <v>8</v>
      </c>
      <c r="E524" s="9">
        <v>5</v>
      </c>
      <c r="F524" s="9">
        <v>2</v>
      </c>
      <c r="G524" s="9">
        <v>7</v>
      </c>
    </row>
    <row r="525" spans="1:7" x14ac:dyDescent="0.25">
      <c r="A525" s="9">
        <v>1509005</v>
      </c>
      <c r="B525" s="9">
        <v>15</v>
      </c>
      <c r="C525" s="10">
        <v>61</v>
      </c>
      <c r="D525" s="9">
        <v>9</v>
      </c>
      <c r="E525" s="9">
        <v>5</v>
      </c>
      <c r="F525" s="9">
        <v>10</v>
      </c>
      <c r="G525" s="9">
        <v>15</v>
      </c>
    </row>
    <row r="526" spans="1:7" x14ac:dyDescent="0.25">
      <c r="A526" s="9">
        <v>1510005</v>
      </c>
      <c r="B526" s="9">
        <v>15</v>
      </c>
      <c r="C526" s="10">
        <v>68</v>
      </c>
      <c r="D526" s="9">
        <v>10</v>
      </c>
      <c r="E526" s="9">
        <v>5</v>
      </c>
      <c r="F526" s="9">
        <v>3</v>
      </c>
      <c r="G526" s="9">
        <v>8</v>
      </c>
    </row>
    <row r="527" spans="1:7" x14ac:dyDescent="0.25">
      <c r="A527" s="9">
        <v>1511005</v>
      </c>
      <c r="B527" s="9">
        <v>15</v>
      </c>
      <c r="C527" s="10">
        <v>75</v>
      </c>
      <c r="D527" s="9">
        <v>11</v>
      </c>
      <c r="E527" s="9">
        <v>5</v>
      </c>
      <c r="F527" s="9">
        <v>11</v>
      </c>
      <c r="G527" s="9">
        <v>1</v>
      </c>
    </row>
    <row r="528" spans="1:7" x14ac:dyDescent="0.25">
      <c r="A528" s="9">
        <v>1512005</v>
      </c>
      <c r="B528" s="9">
        <v>15</v>
      </c>
      <c r="C528" s="10">
        <v>82</v>
      </c>
      <c r="D528" s="9">
        <v>12</v>
      </c>
      <c r="E528" s="9">
        <v>5</v>
      </c>
      <c r="F528" s="9">
        <v>4</v>
      </c>
      <c r="G528" s="9">
        <v>9</v>
      </c>
    </row>
    <row r="529" spans="1:7" x14ac:dyDescent="0.25">
      <c r="A529" s="9">
        <v>1513005</v>
      </c>
      <c r="B529" s="9">
        <v>15</v>
      </c>
      <c r="C529" s="10">
        <v>89</v>
      </c>
      <c r="D529" s="9">
        <v>13</v>
      </c>
      <c r="E529" s="9">
        <v>5</v>
      </c>
      <c r="F529" s="9">
        <v>12</v>
      </c>
      <c r="G529" s="9">
        <v>2</v>
      </c>
    </row>
    <row r="530" spans="1:7" x14ac:dyDescent="0.25">
      <c r="A530" s="9">
        <v>1514005</v>
      </c>
      <c r="B530" s="9">
        <v>15</v>
      </c>
      <c r="C530" s="10">
        <v>96</v>
      </c>
      <c r="D530" s="9">
        <v>14</v>
      </c>
      <c r="E530" s="9">
        <v>5</v>
      </c>
      <c r="F530" s="9">
        <v>5</v>
      </c>
      <c r="G530" s="9">
        <v>10</v>
      </c>
    </row>
    <row r="531" spans="1:7" x14ac:dyDescent="0.25">
      <c r="A531" s="9">
        <v>1515005</v>
      </c>
      <c r="B531" s="9">
        <v>15</v>
      </c>
      <c r="C531" s="10">
        <v>103</v>
      </c>
      <c r="D531" s="9">
        <v>15</v>
      </c>
      <c r="E531" s="9">
        <v>5</v>
      </c>
      <c r="F531" s="9">
        <v>13</v>
      </c>
      <c r="G531" s="9">
        <v>3</v>
      </c>
    </row>
    <row r="532" spans="1:7" x14ac:dyDescent="0.25">
      <c r="A532" s="9">
        <v>1501006</v>
      </c>
      <c r="B532" s="9">
        <v>15</v>
      </c>
      <c r="C532" s="10">
        <v>6</v>
      </c>
      <c r="D532" s="9">
        <v>1</v>
      </c>
      <c r="E532" s="9">
        <v>6</v>
      </c>
      <c r="F532" s="9">
        <v>7</v>
      </c>
      <c r="G532" s="9">
        <v>10</v>
      </c>
    </row>
    <row r="533" spans="1:7" x14ac:dyDescent="0.25">
      <c r="A533" s="9">
        <v>1502006</v>
      </c>
      <c r="B533" s="9">
        <v>15</v>
      </c>
      <c r="C533" s="10">
        <v>13</v>
      </c>
      <c r="D533" s="9">
        <v>2</v>
      </c>
      <c r="E533" s="9">
        <v>6</v>
      </c>
      <c r="F533" s="9">
        <v>15</v>
      </c>
      <c r="G533" s="9">
        <v>3</v>
      </c>
    </row>
    <row r="534" spans="1:7" x14ac:dyDescent="0.25">
      <c r="A534" s="9">
        <v>1503006</v>
      </c>
      <c r="B534" s="9">
        <v>15</v>
      </c>
      <c r="C534" s="10">
        <v>20</v>
      </c>
      <c r="D534" s="9">
        <v>3</v>
      </c>
      <c r="E534" s="9">
        <v>6</v>
      </c>
      <c r="F534" s="9">
        <v>8</v>
      </c>
      <c r="G534" s="9">
        <v>11</v>
      </c>
    </row>
    <row r="535" spans="1:7" x14ac:dyDescent="0.25">
      <c r="A535" s="9">
        <v>1504006</v>
      </c>
      <c r="B535" s="9">
        <v>15</v>
      </c>
      <c r="C535" s="10">
        <v>27</v>
      </c>
      <c r="D535" s="9">
        <v>4</v>
      </c>
      <c r="E535" s="9">
        <v>6</v>
      </c>
      <c r="F535" s="9">
        <v>1</v>
      </c>
      <c r="G535" s="9">
        <v>4</v>
      </c>
    </row>
    <row r="536" spans="1:7" x14ac:dyDescent="0.25">
      <c r="A536" s="9">
        <v>1505006</v>
      </c>
      <c r="B536" s="9">
        <v>15</v>
      </c>
      <c r="C536" s="10">
        <v>34</v>
      </c>
      <c r="D536" s="9">
        <v>5</v>
      </c>
      <c r="E536" s="9">
        <v>6</v>
      </c>
      <c r="F536" s="9">
        <v>9</v>
      </c>
      <c r="G536" s="9">
        <v>12</v>
      </c>
    </row>
    <row r="537" spans="1:7" x14ac:dyDescent="0.25">
      <c r="A537" s="9">
        <v>1506006</v>
      </c>
      <c r="B537" s="9">
        <v>15</v>
      </c>
      <c r="C537" s="10">
        <v>41</v>
      </c>
      <c r="D537" s="9">
        <v>6</v>
      </c>
      <c r="E537" s="9">
        <v>6</v>
      </c>
      <c r="F537" s="9">
        <v>2</v>
      </c>
      <c r="G537" s="9">
        <v>5</v>
      </c>
    </row>
    <row r="538" spans="1:7" x14ac:dyDescent="0.25">
      <c r="A538" s="9">
        <v>1507006</v>
      </c>
      <c r="B538" s="9">
        <v>15</v>
      </c>
      <c r="C538" s="10">
        <v>48</v>
      </c>
      <c r="D538" s="9">
        <v>7</v>
      </c>
      <c r="E538" s="9">
        <v>6</v>
      </c>
      <c r="F538" s="9">
        <v>10</v>
      </c>
      <c r="G538" s="9">
        <v>13</v>
      </c>
    </row>
    <row r="539" spans="1:7" x14ac:dyDescent="0.25">
      <c r="A539" s="9">
        <v>1508006</v>
      </c>
      <c r="B539" s="9">
        <v>15</v>
      </c>
      <c r="C539" s="10">
        <v>55</v>
      </c>
      <c r="D539" s="9">
        <v>8</v>
      </c>
      <c r="E539" s="9">
        <v>6</v>
      </c>
      <c r="F539" s="9">
        <v>3</v>
      </c>
      <c r="G539" s="9">
        <v>6</v>
      </c>
    </row>
    <row r="540" spans="1:7" x14ac:dyDescent="0.25">
      <c r="A540" s="9">
        <v>1509006</v>
      </c>
      <c r="B540" s="9">
        <v>15</v>
      </c>
      <c r="C540" s="10">
        <v>62</v>
      </c>
      <c r="D540" s="9">
        <v>9</v>
      </c>
      <c r="E540" s="9">
        <v>6</v>
      </c>
      <c r="F540" s="9">
        <v>11</v>
      </c>
      <c r="G540" s="9">
        <v>14</v>
      </c>
    </row>
    <row r="541" spans="1:7" x14ac:dyDescent="0.25">
      <c r="A541" s="9">
        <v>1510006</v>
      </c>
      <c r="B541" s="9">
        <v>15</v>
      </c>
      <c r="C541" s="10">
        <v>69</v>
      </c>
      <c r="D541" s="9">
        <v>10</v>
      </c>
      <c r="E541" s="9">
        <v>6</v>
      </c>
      <c r="F541" s="9">
        <v>4</v>
      </c>
      <c r="G541" s="9">
        <v>7</v>
      </c>
    </row>
    <row r="542" spans="1:7" x14ac:dyDescent="0.25">
      <c r="A542" s="9">
        <v>1511006</v>
      </c>
      <c r="B542" s="9">
        <v>15</v>
      </c>
      <c r="C542" s="10">
        <v>76</v>
      </c>
      <c r="D542" s="9">
        <v>11</v>
      </c>
      <c r="E542" s="9">
        <v>6</v>
      </c>
      <c r="F542" s="9">
        <v>12</v>
      </c>
      <c r="G542" s="9">
        <v>15</v>
      </c>
    </row>
    <row r="543" spans="1:7" x14ac:dyDescent="0.25">
      <c r="A543" s="9">
        <v>1512006</v>
      </c>
      <c r="B543" s="9">
        <v>15</v>
      </c>
      <c r="C543" s="10">
        <v>83</v>
      </c>
      <c r="D543" s="9">
        <v>12</v>
      </c>
      <c r="E543" s="9">
        <v>6</v>
      </c>
      <c r="F543" s="9">
        <v>5</v>
      </c>
      <c r="G543" s="9">
        <v>8</v>
      </c>
    </row>
    <row r="544" spans="1:7" x14ac:dyDescent="0.25">
      <c r="A544" s="9">
        <v>1513006</v>
      </c>
      <c r="B544" s="9">
        <v>15</v>
      </c>
      <c r="C544" s="10">
        <v>90</v>
      </c>
      <c r="D544" s="9">
        <v>13</v>
      </c>
      <c r="E544" s="9">
        <v>6</v>
      </c>
      <c r="F544" s="9">
        <v>13</v>
      </c>
      <c r="G544" s="9">
        <v>1</v>
      </c>
    </row>
    <row r="545" spans="1:7" x14ac:dyDescent="0.25">
      <c r="A545" s="9">
        <v>1514006</v>
      </c>
      <c r="B545" s="9">
        <v>15</v>
      </c>
      <c r="C545" s="10">
        <v>97</v>
      </c>
      <c r="D545" s="9">
        <v>14</v>
      </c>
      <c r="E545" s="9">
        <v>6</v>
      </c>
      <c r="F545" s="9">
        <v>6</v>
      </c>
      <c r="G545" s="9">
        <v>9</v>
      </c>
    </row>
    <row r="546" spans="1:7" x14ac:dyDescent="0.25">
      <c r="A546" s="9">
        <v>1515006</v>
      </c>
      <c r="B546" s="9">
        <v>15</v>
      </c>
      <c r="C546" s="10">
        <v>104</v>
      </c>
      <c r="D546" s="9">
        <v>15</v>
      </c>
      <c r="E546" s="9">
        <v>6</v>
      </c>
      <c r="F546" s="9">
        <v>14</v>
      </c>
      <c r="G546" s="9">
        <v>2</v>
      </c>
    </row>
    <row r="547" spans="1:7" x14ac:dyDescent="0.25">
      <c r="A547" s="9">
        <v>1501007</v>
      </c>
      <c r="B547" s="9">
        <v>15</v>
      </c>
      <c r="C547" s="10">
        <v>7</v>
      </c>
      <c r="D547" s="9">
        <v>1</v>
      </c>
      <c r="E547" s="9">
        <v>7</v>
      </c>
      <c r="F547" s="9">
        <v>8</v>
      </c>
      <c r="G547" s="9">
        <v>9</v>
      </c>
    </row>
    <row r="548" spans="1:7" x14ac:dyDescent="0.25">
      <c r="A548" s="9">
        <v>1502007</v>
      </c>
      <c r="B548" s="9">
        <v>15</v>
      </c>
      <c r="C548" s="10">
        <v>14</v>
      </c>
      <c r="D548" s="9">
        <v>2</v>
      </c>
      <c r="E548" s="9">
        <v>7</v>
      </c>
      <c r="F548" s="9">
        <v>1</v>
      </c>
      <c r="G548" s="9">
        <v>2</v>
      </c>
    </row>
    <row r="549" spans="1:7" x14ac:dyDescent="0.25">
      <c r="A549" s="9">
        <v>1503007</v>
      </c>
      <c r="B549" s="9">
        <v>15</v>
      </c>
      <c r="C549" s="10">
        <v>21</v>
      </c>
      <c r="D549" s="9">
        <v>3</v>
      </c>
      <c r="E549" s="9">
        <v>7</v>
      </c>
      <c r="F549" s="9">
        <v>9</v>
      </c>
      <c r="G549" s="9">
        <v>10</v>
      </c>
    </row>
    <row r="550" spans="1:7" x14ac:dyDescent="0.25">
      <c r="A550" s="9">
        <v>1504007</v>
      </c>
      <c r="B550" s="9">
        <v>15</v>
      </c>
      <c r="C550" s="10">
        <v>28</v>
      </c>
      <c r="D550" s="9">
        <v>4</v>
      </c>
      <c r="E550" s="9">
        <v>7</v>
      </c>
      <c r="F550" s="9">
        <v>2</v>
      </c>
      <c r="G550" s="9">
        <v>3</v>
      </c>
    </row>
    <row r="551" spans="1:7" x14ac:dyDescent="0.25">
      <c r="A551" s="9">
        <v>1505007</v>
      </c>
      <c r="B551" s="9">
        <v>15</v>
      </c>
      <c r="C551" s="10">
        <v>35</v>
      </c>
      <c r="D551" s="9">
        <v>5</v>
      </c>
      <c r="E551" s="9">
        <v>7</v>
      </c>
      <c r="F551" s="9">
        <v>10</v>
      </c>
      <c r="G551" s="9">
        <v>11</v>
      </c>
    </row>
    <row r="552" spans="1:7" x14ac:dyDescent="0.25">
      <c r="A552" s="9">
        <v>1506007</v>
      </c>
      <c r="B552" s="9">
        <v>15</v>
      </c>
      <c r="C552" s="10">
        <v>42</v>
      </c>
      <c r="D552" s="9">
        <v>6</v>
      </c>
      <c r="E552" s="9">
        <v>7</v>
      </c>
      <c r="F552" s="9">
        <v>3</v>
      </c>
      <c r="G552" s="9">
        <v>4</v>
      </c>
    </row>
    <row r="553" spans="1:7" x14ac:dyDescent="0.25">
      <c r="A553" s="9">
        <v>1507007</v>
      </c>
      <c r="B553" s="9">
        <v>15</v>
      </c>
      <c r="C553" s="10">
        <v>49</v>
      </c>
      <c r="D553" s="9">
        <v>7</v>
      </c>
      <c r="E553" s="9">
        <v>7</v>
      </c>
      <c r="F553" s="9">
        <v>11</v>
      </c>
      <c r="G553" s="9">
        <v>12</v>
      </c>
    </row>
    <row r="554" spans="1:7" x14ac:dyDescent="0.25">
      <c r="A554" s="9">
        <v>1508007</v>
      </c>
      <c r="B554" s="9">
        <v>15</v>
      </c>
      <c r="C554" s="10">
        <v>56</v>
      </c>
      <c r="D554" s="9">
        <v>8</v>
      </c>
      <c r="E554" s="9">
        <v>7</v>
      </c>
      <c r="F554" s="9">
        <v>4</v>
      </c>
      <c r="G554" s="9">
        <v>5</v>
      </c>
    </row>
    <row r="555" spans="1:7" x14ac:dyDescent="0.25">
      <c r="A555" s="9">
        <v>1509007</v>
      </c>
      <c r="B555" s="9">
        <v>15</v>
      </c>
      <c r="C555" s="10">
        <v>63</v>
      </c>
      <c r="D555" s="9">
        <v>9</v>
      </c>
      <c r="E555" s="9">
        <v>7</v>
      </c>
      <c r="F555" s="9">
        <v>12</v>
      </c>
      <c r="G555" s="9">
        <v>13</v>
      </c>
    </row>
    <row r="556" spans="1:7" x14ac:dyDescent="0.25">
      <c r="A556" s="9">
        <v>1510007</v>
      </c>
      <c r="B556" s="9">
        <v>15</v>
      </c>
      <c r="C556" s="10">
        <v>70</v>
      </c>
      <c r="D556" s="9">
        <v>10</v>
      </c>
      <c r="E556" s="9">
        <v>7</v>
      </c>
      <c r="F556" s="9">
        <v>5</v>
      </c>
      <c r="G556" s="9">
        <v>6</v>
      </c>
    </row>
    <row r="557" spans="1:7" x14ac:dyDescent="0.25">
      <c r="A557" s="9">
        <v>1511007</v>
      </c>
      <c r="B557" s="9">
        <v>15</v>
      </c>
      <c r="C557" s="10">
        <v>77</v>
      </c>
      <c r="D557" s="9">
        <v>11</v>
      </c>
      <c r="E557" s="9">
        <v>7</v>
      </c>
      <c r="F557" s="9">
        <v>13</v>
      </c>
      <c r="G557" s="9">
        <v>14</v>
      </c>
    </row>
    <row r="558" spans="1:7" x14ac:dyDescent="0.25">
      <c r="A558" s="9">
        <v>1512007</v>
      </c>
      <c r="B558" s="9">
        <v>15</v>
      </c>
      <c r="C558" s="10">
        <v>84</v>
      </c>
      <c r="D558" s="9">
        <v>12</v>
      </c>
      <c r="E558" s="9">
        <v>7</v>
      </c>
      <c r="F558" s="9">
        <v>6</v>
      </c>
      <c r="G558" s="9">
        <v>7</v>
      </c>
    </row>
    <row r="559" spans="1:7" x14ac:dyDescent="0.25">
      <c r="A559" s="9">
        <v>1513007</v>
      </c>
      <c r="B559" s="9">
        <v>15</v>
      </c>
      <c r="C559" s="10">
        <v>91</v>
      </c>
      <c r="D559" s="9">
        <v>13</v>
      </c>
      <c r="E559" s="9">
        <v>7</v>
      </c>
      <c r="F559" s="9">
        <v>14</v>
      </c>
      <c r="G559" s="9">
        <v>15</v>
      </c>
    </row>
    <row r="560" spans="1:7" x14ac:dyDescent="0.25">
      <c r="A560" s="9">
        <v>1514007</v>
      </c>
      <c r="B560" s="9">
        <v>15</v>
      </c>
      <c r="C560" s="10">
        <v>98</v>
      </c>
      <c r="D560" s="9">
        <v>14</v>
      </c>
      <c r="E560" s="9">
        <v>7</v>
      </c>
      <c r="F560" s="9">
        <v>7</v>
      </c>
      <c r="G560" s="9">
        <v>8</v>
      </c>
    </row>
    <row r="561" spans="1:7" x14ac:dyDescent="0.25">
      <c r="A561" s="9">
        <v>1515007</v>
      </c>
      <c r="B561" s="9">
        <v>15</v>
      </c>
      <c r="C561" s="10">
        <v>105</v>
      </c>
      <c r="D561" s="9">
        <v>15</v>
      </c>
      <c r="E561" s="9">
        <v>7</v>
      </c>
      <c r="F561" s="9">
        <v>15</v>
      </c>
      <c r="G561" s="9">
        <v>1</v>
      </c>
    </row>
    <row r="562" spans="1:7" x14ac:dyDescent="0.25">
      <c r="A562" s="11">
        <v>1601001</v>
      </c>
      <c r="B562" s="11">
        <v>16</v>
      </c>
      <c r="C562" s="13">
        <v>1</v>
      </c>
      <c r="D562" s="11">
        <v>1</v>
      </c>
      <c r="E562" s="11">
        <v>1</v>
      </c>
      <c r="F562" s="11">
        <v>3</v>
      </c>
      <c r="G562" s="11">
        <v>4</v>
      </c>
    </row>
    <row r="563" spans="1:7" x14ac:dyDescent="0.25">
      <c r="A563" s="11">
        <v>1602001</v>
      </c>
      <c r="B563" s="11">
        <v>16</v>
      </c>
      <c r="C563" s="13">
        <v>9</v>
      </c>
      <c r="D563" s="11">
        <v>2</v>
      </c>
      <c r="E563" s="11">
        <v>1</v>
      </c>
      <c r="F563" s="11">
        <v>6</v>
      </c>
      <c r="G563" s="11">
        <v>5</v>
      </c>
    </row>
    <row r="564" spans="1:7" x14ac:dyDescent="0.25">
      <c r="A564" s="11">
        <v>1603001</v>
      </c>
      <c r="B564" s="11">
        <v>16</v>
      </c>
      <c r="C564" s="13">
        <v>17</v>
      </c>
      <c r="D564" s="11">
        <v>3</v>
      </c>
      <c r="E564" s="11">
        <v>1</v>
      </c>
      <c r="F564" s="11">
        <v>1</v>
      </c>
      <c r="G564" s="11">
        <v>2</v>
      </c>
    </row>
    <row r="565" spans="1:7" x14ac:dyDescent="0.25">
      <c r="A565" s="11">
        <v>1604001</v>
      </c>
      <c r="B565" s="11">
        <v>16</v>
      </c>
      <c r="C565" s="13">
        <v>25</v>
      </c>
      <c r="D565" s="11">
        <v>4</v>
      </c>
      <c r="E565" s="11">
        <v>1</v>
      </c>
      <c r="F565" s="11">
        <v>7</v>
      </c>
      <c r="G565" s="11">
        <v>8</v>
      </c>
    </row>
    <row r="566" spans="1:7" x14ac:dyDescent="0.25">
      <c r="A566" s="11">
        <v>1605001</v>
      </c>
      <c r="B566" s="11">
        <v>16</v>
      </c>
      <c r="C566" s="13">
        <v>33</v>
      </c>
      <c r="D566" s="11">
        <v>5</v>
      </c>
      <c r="E566" s="11">
        <v>1</v>
      </c>
      <c r="F566" s="11">
        <v>13</v>
      </c>
      <c r="G566" s="11">
        <v>12</v>
      </c>
    </row>
    <row r="567" spans="1:7" x14ac:dyDescent="0.25">
      <c r="A567" s="11">
        <v>1606001</v>
      </c>
      <c r="B567" s="11">
        <v>16</v>
      </c>
      <c r="C567" s="13">
        <v>41</v>
      </c>
      <c r="D567" s="11">
        <v>6</v>
      </c>
      <c r="E567" s="11">
        <v>1</v>
      </c>
      <c r="F567" s="11">
        <v>15</v>
      </c>
      <c r="G567" s="11">
        <v>14</v>
      </c>
    </row>
    <row r="568" spans="1:7" x14ac:dyDescent="0.25">
      <c r="A568" s="11">
        <v>1607001</v>
      </c>
      <c r="B568" s="11">
        <v>16</v>
      </c>
      <c r="C568" s="13">
        <v>49</v>
      </c>
      <c r="D568" s="11">
        <v>7</v>
      </c>
      <c r="E568" s="11">
        <v>1</v>
      </c>
      <c r="F568" s="11">
        <v>16</v>
      </c>
      <c r="G568" s="11">
        <v>11</v>
      </c>
    </row>
    <row r="569" spans="1:7" x14ac:dyDescent="0.25">
      <c r="A569" s="11">
        <v>1608001</v>
      </c>
      <c r="B569" s="11">
        <v>16</v>
      </c>
      <c r="C569" s="13">
        <v>57</v>
      </c>
      <c r="D569" s="11">
        <v>8</v>
      </c>
      <c r="E569" s="11">
        <v>1</v>
      </c>
      <c r="F569" s="11">
        <v>9</v>
      </c>
      <c r="G569" s="11">
        <v>1</v>
      </c>
    </row>
    <row r="570" spans="1:7" x14ac:dyDescent="0.25">
      <c r="A570" s="11">
        <v>1609001</v>
      </c>
      <c r="B570" s="11">
        <v>16</v>
      </c>
      <c r="C570" s="13">
        <v>65</v>
      </c>
      <c r="D570" s="11">
        <v>9</v>
      </c>
      <c r="E570" s="11">
        <v>1</v>
      </c>
      <c r="F570" s="11">
        <v>12</v>
      </c>
      <c r="G570" s="11">
        <v>3</v>
      </c>
    </row>
    <row r="571" spans="1:7" x14ac:dyDescent="0.25">
      <c r="A571" s="11">
        <v>1610001</v>
      </c>
      <c r="B571" s="11">
        <v>16</v>
      </c>
      <c r="C571" s="13">
        <v>73</v>
      </c>
      <c r="D571" s="11">
        <v>10</v>
      </c>
      <c r="E571" s="11">
        <v>1</v>
      </c>
      <c r="F571" s="11">
        <v>5</v>
      </c>
      <c r="G571" s="11">
        <v>15</v>
      </c>
    </row>
    <row r="572" spans="1:7" x14ac:dyDescent="0.25">
      <c r="A572" s="11">
        <v>1611001</v>
      </c>
      <c r="B572" s="11">
        <v>16</v>
      </c>
      <c r="C572" s="13">
        <v>81</v>
      </c>
      <c r="D572" s="11">
        <v>11</v>
      </c>
      <c r="E572" s="11">
        <v>1</v>
      </c>
      <c r="F572" s="11">
        <v>14</v>
      </c>
      <c r="G572" s="11">
        <v>7</v>
      </c>
    </row>
    <row r="573" spans="1:7" x14ac:dyDescent="0.25">
      <c r="A573" s="11">
        <v>1612001</v>
      </c>
      <c r="B573" s="11">
        <v>16</v>
      </c>
      <c r="C573" s="13">
        <v>89</v>
      </c>
      <c r="D573" s="11">
        <v>12</v>
      </c>
      <c r="E573" s="11">
        <v>1</v>
      </c>
      <c r="F573" s="11">
        <v>4</v>
      </c>
      <c r="G573" s="11">
        <v>16</v>
      </c>
    </row>
    <row r="574" spans="1:7" x14ac:dyDescent="0.25">
      <c r="A574" s="11">
        <v>1613001</v>
      </c>
      <c r="B574" s="11">
        <v>16</v>
      </c>
      <c r="C574" s="13">
        <v>97</v>
      </c>
      <c r="D574" s="11">
        <v>13</v>
      </c>
      <c r="E574" s="11">
        <v>1</v>
      </c>
      <c r="F574" s="11">
        <v>2</v>
      </c>
      <c r="G574" s="11">
        <v>13</v>
      </c>
    </row>
    <row r="575" spans="1:7" x14ac:dyDescent="0.25">
      <c r="A575" s="11">
        <v>1614001</v>
      </c>
      <c r="B575" s="11">
        <v>16</v>
      </c>
      <c r="C575" s="13">
        <v>105</v>
      </c>
      <c r="D575" s="11">
        <v>14</v>
      </c>
      <c r="E575" s="11">
        <v>1</v>
      </c>
      <c r="F575" s="11">
        <v>8</v>
      </c>
      <c r="G575" s="11">
        <v>10</v>
      </c>
    </row>
    <row r="576" spans="1:7" x14ac:dyDescent="0.25">
      <c r="A576" s="11">
        <v>1615001</v>
      </c>
      <c r="B576" s="11">
        <v>16</v>
      </c>
      <c r="C576" s="13">
        <v>113</v>
      </c>
      <c r="D576" s="11">
        <v>15</v>
      </c>
      <c r="E576" s="11">
        <v>1</v>
      </c>
      <c r="F576" s="11">
        <v>11</v>
      </c>
      <c r="G576" s="11">
        <v>6</v>
      </c>
    </row>
    <row r="577" spans="1:7" x14ac:dyDescent="0.25">
      <c r="A577" s="11">
        <v>1601002</v>
      </c>
      <c r="B577" s="11">
        <v>16</v>
      </c>
      <c r="C577" s="13">
        <v>2</v>
      </c>
      <c r="D577" s="11">
        <v>1</v>
      </c>
      <c r="E577" s="11">
        <v>2</v>
      </c>
      <c r="F577" s="11">
        <v>9</v>
      </c>
      <c r="G577" s="11">
        <v>14</v>
      </c>
    </row>
    <row r="578" spans="1:7" x14ac:dyDescent="0.25">
      <c r="A578" s="11">
        <v>1602002</v>
      </c>
      <c r="B578" s="11">
        <v>16</v>
      </c>
      <c r="C578" s="13">
        <v>10</v>
      </c>
      <c r="D578" s="11">
        <v>2</v>
      </c>
      <c r="E578" s="11">
        <v>2</v>
      </c>
      <c r="F578" s="11">
        <v>10</v>
      </c>
      <c r="G578" s="11">
        <v>12</v>
      </c>
    </row>
    <row r="579" spans="1:7" x14ac:dyDescent="0.25">
      <c r="A579" s="11">
        <v>1603002</v>
      </c>
      <c r="B579" s="11">
        <v>16</v>
      </c>
      <c r="C579" s="13">
        <v>18</v>
      </c>
      <c r="D579" s="11">
        <v>3</v>
      </c>
      <c r="E579" s="11">
        <v>2</v>
      </c>
      <c r="F579" s="11">
        <v>11</v>
      </c>
      <c r="G579" s="11">
        <v>13</v>
      </c>
    </row>
    <row r="580" spans="1:7" x14ac:dyDescent="0.25">
      <c r="A580" s="11">
        <v>1604002</v>
      </c>
      <c r="B580" s="11">
        <v>16</v>
      </c>
      <c r="C580" s="13">
        <v>26</v>
      </c>
      <c r="D580" s="11">
        <v>4</v>
      </c>
      <c r="E580" s="11">
        <v>2</v>
      </c>
      <c r="F580" s="11">
        <v>6</v>
      </c>
      <c r="G580" s="11">
        <v>4</v>
      </c>
    </row>
    <row r="581" spans="1:7" x14ac:dyDescent="0.25">
      <c r="A581" s="11">
        <v>1605002</v>
      </c>
      <c r="B581" s="11">
        <v>16</v>
      </c>
      <c r="C581" s="13">
        <v>34</v>
      </c>
      <c r="D581" s="11">
        <v>5</v>
      </c>
      <c r="E581" s="11">
        <v>2</v>
      </c>
      <c r="F581" s="11">
        <v>8</v>
      </c>
      <c r="G581" s="11">
        <v>2</v>
      </c>
    </row>
    <row r="582" spans="1:7" x14ac:dyDescent="0.25">
      <c r="A582" s="11">
        <v>1606002</v>
      </c>
      <c r="B582" s="11">
        <v>16</v>
      </c>
      <c r="C582" s="13">
        <v>42</v>
      </c>
      <c r="D582" s="11">
        <v>6</v>
      </c>
      <c r="E582" s="11">
        <v>2</v>
      </c>
      <c r="F582" s="11">
        <v>1</v>
      </c>
      <c r="G582" s="11">
        <v>3</v>
      </c>
    </row>
    <row r="583" spans="1:7" x14ac:dyDescent="0.25">
      <c r="A583" s="11">
        <v>1607002</v>
      </c>
      <c r="B583" s="11">
        <v>16</v>
      </c>
      <c r="C583" s="13">
        <v>50</v>
      </c>
      <c r="D583" s="11">
        <v>7</v>
      </c>
      <c r="E583" s="11">
        <v>2</v>
      </c>
      <c r="F583" s="11">
        <v>5</v>
      </c>
      <c r="G583" s="11">
        <v>7</v>
      </c>
    </row>
    <row r="584" spans="1:7" x14ac:dyDescent="0.25">
      <c r="A584" s="11">
        <v>1608002</v>
      </c>
      <c r="B584" s="11">
        <v>16</v>
      </c>
      <c r="C584" s="13">
        <v>58</v>
      </c>
      <c r="D584" s="11">
        <v>8</v>
      </c>
      <c r="E584" s="11">
        <v>2</v>
      </c>
      <c r="F584" s="11">
        <v>4</v>
      </c>
      <c r="G584" s="11">
        <v>11</v>
      </c>
    </row>
    <row r="585" spans="1:7" x14ac:dyDescent="0.25">
      <c r="A585" s="11">
        <v>1609002</v>
      </c>
      <c r="B585" s="11">
        <v>16</v>
      </c>
      <c r="C585" s="13">
        <v>66</v>
      </c>
      <c r="D585" s="11">
        <v>9</v>
      </c>
      <c r="E585" s="11">
        <v>2</v>
      </c>
      <c r="F585" s="11">
        <v>2</v>
      </c>
      <c r="G585" s="11">
        <v>10</v>
      </c>
    </row>
    <row r="586" spans="1:7" x14ac:dyDescent="0.25">
      <c r="A586" s="11">
        <v>1610002</v>
      </c>
      <c r="B586" s="11">
        <v>16</v>
      </c>
      <c r="C586" s="13">
        <v>74</v>
      </c>
      <c r="D586" s="11">
        <v>10</v>
      </c>
      <c r="E586" s="11">
        <v>2</v>
      </c>
      <c r="F586" s="11">
        <v>13</v>
      </c>
      <c r="G586" s="11">
        <v>8</v>
      </c>
    </row>
    <row r="587" spans="1:7" x14ac:dyDescent="0.25">
      <c r="A587" s="11">
        <v>1611002</v>
      </c>
      <c r="B587" s="11">
        <v>16</v>
      </c>
      <c r="C587" s="13">
        <v>82</v>
      </c>
      <c r="D587" s="11">
        <v>11</v>
      </c>
      <c r="E587" s="11">
        <v>2</v>
      </c>
      <c r="F587" s="11">
        <v>16</v>
      </c>
      <c r="G587" s="11">
        <v>6</v>
      </c>
    </row>
    <row r="588" spans="1:7" x14ac:dyDescent="0.25">
      <c r="A588" s="11">
        <v>1612002</v>
      </c>
      <c r="B588" s="11">
        <v>16</v>
      </c>
      <c r="C588" s="13">
        <v>90</v>
      </c>
      <c r="D588" s="11">
        <v>12</v>
      </c>
      <c r="E588" s="11">
        <v>2</v>
      </c>
      <c r="F588" s="11">
        <v>14</v>
      </c>
      <c r="G588" s="11">
        <v>1</v>
      </c>
    </row>
    <row r="589" spans="1:7" x14ac:dyDescent="0.25">
      <c r="A589" s="11">
        <v>1613002</v>
      </c>
      <c r="B589" s="11">
        <v>16</v>
      </c>
      <c r="C589" s="13">
        <v>98</v>
      </c>
      <c r="D589" s="11">
        <v>13</v>
      </c>
      <c r="E589" s="11">
        <v>2</v>
      </c>
      <c r="F589" s="11">
        <v>3</v>
      </c>
      <c r="G589" s="11">
        <v>15</v>
      </c>
    </row>
    <row r="590" spans="1:7" x14ac:dyDescent="0.25">
      <c r="A590" s="11">
        <v>1614002</v>
      </c>
      <c r="B590" s="11">
        <v>16</v>
      </c>
      <c r="C590" s="13">
        <v>106</v>
      </c>
      <c r="D590" s="11">
        <v>14</v>
      </c>
      <c r="E590" s="11">
        <v>2</v>
      </c>
      <c r="F590" s="11">
        <v>12</v>
      </c>
      <c r="G590" s="11">
        <v>5</v>
      </c>
    </row>
    <row r="591" spans="1:7" x14ac:dyDescent="0.25">
      <c r="A591" s="11">
        <v>1615002</v>
      </c>
      <c r="B591" s="11">
        <v>16</v>
      </c>
      <c r="C591" s="13">
        <v>114</v>
      </c>
      <c r="D591" s="11">
        <v>15</v>
      </c>
      <c r="E591" s="11">
        <v>2</v>
      </c>
      <c r="F591" s="11">
        <v>7</v>
      </c>
      <c r="G591" s="11">
        <v>9</v>
      </c>
    </row>
    <row r="592" spans="1:7" x14ac:dyDescent="0.25">
      <c r="A592" s="11">
        <v>1601003</v>
      </c>
      <c r="B592" s="11">
        <v>16</v>
      </c>
      <c r="C592" s="13">
        <v>3</v>
      </c>
      <c r="D592" s="11">
        <v>1</v>
      </c>
      <c r="E592" s="11">
        <v>3</v>
      </c>
      <c r="F592" s="11">
        <v>2</v>
      </c>
      <c r="G592" s="11">
        <v>7</v>
      </c>
    </row>
    <row r="593" spans="1:7" x14ac:dyDescent="0.25">
      <c r="A593" s="11">
        <v>1602003</v>
      </c>
      <c r="B593" s="11">
        <v>16</v>
      </c>
      <c r="C593" s="13">
        <v>11</v>
      </c>
      <c r="D593" s="11">
        <v>2</v>
      </c>
      <c r="E593" s="11">
        <v>3</v>
      </c>
      <c r="F593" s="11">
        <v>9</v>
      </c>
      <c r="G593" s="11">
        <v>16</v>
      </c>
    </row>
    <row r="594" spans="1:7" x14ac:dyDescent="0.25">
      <c r="A594" s="11">
        <v>1603003</v>
      </c>
      <c r="B594" s="11">
        <v>16</v>
      </c>
      <c r="C594" s="13">
        <v>19</v>
      </c>
      <c r="D594" s="11">
        <v>3</v>
      </c>
      <c r="E594" s="11">
        <v>3</v>
      </c>
      <c r="F594" s="11">
        <v>12</v>
      </c>
      <c r="G594" s="11">
        <v>15</v>
      </c>
    </row>
    <row r="595" spans="1:7" x14ac:dyDescent="0.25">
      <c r="A595" s="11">
        <v>1604003</v>
      </c>
      <c r="B595" s="11">
        <v>16</v>
      </c>
      <c r="C595" s="13">
        <v>27</v>
      </c>
      <c r="D595" s="11">
        <v>4</v>
      </c>
      <c r="E595" s="11">
        <v>3</v>
      </c>
      <c r="F595" s="11">
        <v>5</v>
      </c>
      <c r="G595" s="11">
        <v>1</v>
      </c>
    </row>
    <row r="596" spans="1:7" x14ac:dyDescent="0.25">
      <c r="A596" s="11">
        <v>1605003</v>
      </c>
      <c r="B596" s="11">
        <v>16</v>
      </c>
      <c r="C596" s="13">
        <v>35</v>
      </c>
      <c r="D596" s="11">
        <v>5</v>
      </c>
      <c r="E596" s="11">
        <v>3</v>
      </c>
      <c r="F596" s="11">
        <v>3</v>
      </c>
      <c r="G596" s="11">
        <v>6</v>
      </c>
    </row>
    <row r="597" spans="1:7" x14ac:dyDescent="0.25">
      <c r="A597" s="11">
        <v>1606003</v>
      </c>
      <c r="B597" s="11">
        <v>16</v>
      </c>
      <c r="C597" s="13">
        <v>43</v>
      </c>
      <c r="D597" s="11">
        <v>6</v>
      </c>
      <c r="E597" s="11">
        <v>3</v>
      </c>
      <c r="F597" s="11">
        <v>4</v>
      </c>
      <c r="G597" s="11">
        <v>8</v>
      </c>
    </row>
    <row r="598" spans="1:7" x14ac:dyDescent="0.25">
      <c r="A598" s="11">
        <v>1607003</v>
      </c>
      <c r="B598" s="11">
        <v>16</v>
      </c>
      <c r="C598" s="13">
        <v>51</v>
      </c>
      <c r="D598" s="11">
        <v>7</v>
      </c>
      <c r="E598" s="11">
        <v>3</v>
      </c>
      <c r="F598" s="11">
        <v>10</v>
      </c>
      <c r="G598" s="11">
        <v>14</v>
      </c>
    </row>
    <row r="599" spans="1:7" x14ac:dyDescent="0.25">
      <c r="A599" s="11">
        <v>1608003</v>
      </c>
      <c r="B599" s="11">
        <v>16</v>
      </c>
      <c r="C599" s="13">
        <v>59</v>
      </c>
      <c r="D599" s="11">
        <v>8</v>
      </c>
      <c r="E599" s="11">
        <v>3</v>
      </c>
      <c r="F599" s="11">
        <v>7</v>
      </c>
      <c r="G599" s="11">
        <v>13</v>
      </c>
    </row>
    <row r="600" spans="1:7" x14ac:dyDescent="0.25">
      <c r="A600" s="11">
        <v>1609003</v>
      </c>
      <c r="B600" s="11">
        <v>16</v>
      </c>
      <c r="C600" s="13">
        <v>67</v>
      </c>
      <c r="D600" s="11">
        <v>9</v>
      </c>
      <c r="E600" s="11">
        <v>3</v>
      </c>
      <c r="F600" s="11">
        <v>16</v>
      </c>
      <c r="G600" s="11">
        <v>5</v>
      </c>
    </row>
    <row r="601" spans="1:7" x14ac:dyDescent="0.25">
      <c r="A601" s="11">
        <v>1610003</v>
      </c>
      <c r="B601" s="11">
        <v>16</v>
      </c>
      <c r="C601" s="13">
        <v>75</v>
      </c>
      <c r="D601" s="11">
        <v>10</v>
      </c>
      <c r="E601" s="11">
        <v>3</v>
      </c>
      <c r="F601" s="11">
        <v>11</v>
      </c>
      <c r="G601" s="11">
        <v>3</v>
      </c>
    </row>
    <row r="602" spans="1:7" x14ac:dyDescent="0.25">
      <c r="A602" s="11">
        <v>1611003</v>
      </c>
      <c r="B602" s="11">
        <v>16</v>
      </c>
      <c r="C602" s="13">
        <v>83</v>
      </c>
      <c r="D602" s="11">
        <v>11</v>
      </c>
      <c r="E602" s="11">
        <v>3</v>
      </c>
      <c r="F602" s="11">
        <v>1</v>
      </c>
      <c r="G602" s="11">
        <v>10</v>
      </c>
    </row>
    <row r="603" spans="1:7" x14ac:dyDescent="0.25">
      <c r="A603" s="11">
        <v>1612003</v>
      </c>
      <c r="B603" s="11">
        <v>16</v>
      </c>
      <c r="C603" s="13">
        <v>91</v>
      </c>
      <c r="D603" s="11">
        <v>12</v>
      </c>
      <c r="E603" s="11">
        <v>3</v>
      </c>
      <c r="F603" s="11">
        <v>6</v>
      </c>
      <c r="G603" s="11">
        <v>12</v>
      </c>
    </row>
    <row r="604" spans="1:7" x14ac:dyDescent="0.25">
      <c r="A604" s="11">
        <v>1613003</v>
      </c>
      <c r="B604" s="11">
        <v>16</v>
      </c>
      <c r="C604" s="13">
        <v>99</v>
      </c>
      <c r="D604" s="11">
        <v>13</v>
      </c>
      <c r="E604" s="11">
        <v>3</v>
      </c>
      <c r="F604" s="11">
        <v>8</v>
      </c>
      <c r="G604" s="11">
        <v>9</v>
      </c>
    </row>
    <row r="605" spans="1:7" x14ac:dyDescent="0.25">
      <c r="A605" s="11">
        <v>1614003</v>
      </c>
      <c r="B605" s="11">
        <v>16</v>
      </c>
      <c r="C605" s="13">
        <v>107</v>
      </c>
      <c r="D605" s="11">
        <v>14</v>
      </c>
      <c r="E605" s="11">
        <v>3</v>
      </c>
      <c r="F605" s="11">
        <v>14</v>
      </c>
      <c r="G605" s="11">
        <v>2</v>
      </c>
    </row>
    <row r="606" spans="1:7" x14ac:dyDescent="0.25">
      <c r="A606" s="11">
        <v>1615003</v>
      </c>
      <c r="B606" s="11">
        <v>16</v>
      </c>
      <c r="C606" s="13">
        <v>115</v>
      </c>
      <c r="D606" s="11">
        <v>15</v>
      </c>
      <c r="E606" s="11">
        <v>3</v>
      </c>
      <c r="F606" s="11">
        <v>15</v>
      </c>
      <c r="G606" s="11">
        <v>4</v>
      </c>
    </row>
    <row r="607" spans="1:7" x14ac:dyDescent="0.25">
      <c r="A607" s="11">
        <v>1601004</v>
      </c>
      <c r="B607" s="11">
        <v>16</v>
      </c>
      <c r="C607" s="13">
        <v>4</v>
      </c>
      <c r="D607" s="11">
        <v>1</v>
      </c>
      <c r="E607" s="11">
        <v>4</v>
      </c>
      <c r="F607" s="11">
        <v>13</v>
      </c>
      <c r="G607" s="11">
        <v>16</v>
      </c>
    </row>
    <row r="608" spans="1:7" x14ac:dyDescent="0.25">
      <c r="A608" s="11">
        <v>1602004</v>
      </c>
      <c r="B608" s="11">
        <v>16</v>
      </c>
      <c r="C608" s="13">
        <v>12</v>
      </c>
      <c r="D608" s="11">
        <v>2</v>
      </c>
      <c r="E608" s="11">
        <v>4</v>
      </c>
      <c r="F608" s="11">
        <v>3</v>
      </c>
      <c r="G608" s="11">
        <v>7</v>
      </c>
    </row>
    <row r="609" spans="1:7" x14ac:dyDescent="0.25">
      <c r="A609" s="11">
        <v>1603004</v>
      </c>
      <c r="B609" s="11">
        <v>16</v>
      </c>
      <c r="C609" s="13">
        <v>20</v>
      </c>
      <c r="D609" s="11">
        <v>3</v>
      </c>
      <c r="E609" s="11">
        <v>4</v>
      </c>
      <c r="F609" s="11">
        <v>6</v>
      </c>
      <c r="G609" s="11">
        <v>8</v>
      </c>
    </row>
    <row r="610" spans="1:7" x14ac:dyDescent="0.25">
      <c r="A610" s="11">
        <v>1604004</v>
      </c>
      <c r="B610" s="11">
        <v>16</v>
      </c>
      <c r="C610" s="13">
        <v>28</v>
      </c>
      <c r="D610" s="11">
        <v>4</v>
      </c>
      <c r="E610" s="11">
        <v>4</v>
      </c>
      <c r="F610" s="11">
        <v>10</v>
      </c>
      <c r="G610" s="11">
        <v>11</v>
      </c>
    </row>
    <row r="611" spans="1:7" x14ac:dyDescent="0.25">
      <c r="A611" s="11">
        <v>1605004</v>
      </c>
      <c r="B611" s="11">
        <v>16</v>
      </c>
      <c r="C611" s="13">
        <v>36</v>
      </c>
      <c r="D611" s="11">
        <v>5</v>
      </c>
      <c r="E611" s="11">
        <v>4</v>
      </c>
      <c r="F611" s="11">
        <v>9</v>
      </c>
      <c r="G611" s="11">
        <v>15</v>
      </c>
    </row>
    <row r="612" spans="1:7" x14ac:dyDescent="0.25">
      <c r="A612" s="11">
        <v>1606004</v>
      </c>
      <c r="B612" s="11">
        <v>16</v>
      </c>
      <c r="C612" s="13">
        <v>44</v>
      </c>
      <c r="D612" s="11">
        <v>6</v>
      </c>
      <c r="E612" s="11">
        <v>4</v>
      </c>
      <c r="F612" s="11">
        <v>5</v>
      </c>
      <c r="G612" s="11">
        <v>2</v>
      </c>
    </row>
    <row r="613" spans="1:7" x14ac:dyDescent="0.25">
      <c r="A613" s="11">
        <v>1607004</v>
      </c>
      <c r="B613" s="11">
        <v>16</v>
      </c>
      <c r="C613" s="13">
        <v>52</v>
      </c>
      <c r="D613" s="11">
        <v>7</v>
      </c>
      <c r="E613" s="11">
        <v>4</v>
      </c>
      <c r="F613" s="11">
        <v>4</v>
      </c>
      <c r="G613" s="11">
        <v>1</v>
      </c>
    </row>
    <row r="614" spans="1:7" x14ac:dyDescent="0.25">
      <c r="A614" s="11">
        <v>1608004</v>
      </c>
      <c r="B614" s="11">
        <v>16</v>
      </c>
      <c r="C614" s="13">
        <v>60</v>
      </c>
      <c r="D614" s="11">
        <v>8</v>
      </c>
      <c r="E614" s="11">
        <v>4</v>
      </c>
      <c r="F614" s="11">
        <v>15</v>
      </c>
      <c r="G614" s="11">
        <v>6</v>
      </c>
    </row>
    <row r="615" spans="1:7" x14ac:dyDescent="0.25">
      <c r="A615" s="11">
        <v>1609004</v>
      </c>
      <c r="B615" s="11">
        <v>16</v>
      </c>
      <c r="C615" s="13">
        <v>68</v>
      </c>
      <c r="D615" s="11">
        <v>9</v>
      </c>
      <c r="E615" s="11">
        <v>4</v>
      </c>
      <c r="F615" s="11">
        <v>8</v>
      </c>
      <c r="G615" s="11">
        <v>14</v>
      </c>
    </row>
    <row r="616" spans="1:7" x14ac:dyDescent="0.25">
      <c r="A616" s="11">
        <v>1610004</v>
      </c>
      <c r="B616" s="11">
        <v>16</v>
      </c>
      <c r="C616" s="13">
        <v>76</v>
      </c>
      <c r="D616" s="11">
        <v>10</v>
      </c>
      <c r="E616" s="11">
        <v>4</v>
      </c>
      <c r="F616" s="11">
        <v>2</v>
      </c>
      <c r="G616" s="11">
        <v>9</v>
      </c>
    </row>
    <row r="617" spans="1:7" x14ac:dyDescent="0.25">
      <c r="A617" s="11">
        <v>1611004</v>
      </c>
      <c r="B617" s="11">
        <v>16</v>
      </c>
      <c r="C617" s="13">
        <v>84</v>
      </c>
      <c r="D617" s="11">
        <v>11</v>
      </c>
      <c r="E617" s="11">
        <v>4</v>
      </c>
      <c r="F617" s="11">
        <v>12</v>
      </c>
      <c r="G617" s="11">
        <v>4</v>
      </c>
    </row>
    <row r="618" spans="1:7" x14ac:dyDescent="0.25">
      <c r="A618" s="11">
        <v>1612004</v>
      </c>
      <c r="B618" s="11">
        <v>16</v>
      </c>
      <c r="C618" s="13">
        <v>92</v>
      </c>
      <c r="D618" s="11">
        <v>12</v>
      </c>
      <c r="E618" s="11">
        <v>4</v>
      </c>
      <c r="F618" s="11">
        <v>7</v>
      </c>
      <c r="G618" s="11">
        <v>10</v>
      </c>
    </row>
    <row r="619" spans="1:7" x14ac:dyDescent="0.25">
      <c r="A619" s="11">
        <v>1613004</v>
      </c>
      <c r="B619" s="11">
        <v>16</v>
      </c>
      <c r="C619" s="13">
        <v>100</v>
      </c>
      <c r="D619" s="11">
        <v>13</v>
      </c>
      <c r="E619" s="11">
        <v>4</v>
      </c>
      <c r="F619" s="11">
        <v>11</v>
      </c>
      <c r="G619" s="11">
        <v>5</v>
      </c>
    </row>
    <row r="620" spans="1:7" x14ac:dyDescent="0.25">
      <c r="A620" s="11">
        <v>1614004</v>
      </c>
      <c r="B620" s="11">
        <v>16</v>
      </c>
      <c r="C620" s="13">
        <v>108</v>
      </c>
      <c r="D620" s="11">
        <v>14</v>
      </c>
      <c r="E620" s="11">
        <v>4</v>
      </c>
      <c r="F620" s="11">
        <v>16</v>
      </c>
      <c r="G620" s="11">
        <v>3</v>
      </c>
    </row>
    <row r="621" spans="1:7" x14ac:dyDescent="0.25">
      <c r="A621" s="11">
        <v>1615004</v>
      </c>
      <c r="B621" s="11">
        <v>16</v>
      </c>
      <c r="C621" s="13">
        <v>116</v>
      </c>
      <c r="D621" s="11">
        <v>15</v>
      </c>
      <c r="E621" s="11">
        <v>4</v>
      </c>
      <c r="F621" s="11">
        <v>1</v>
      </c>
      <c r="G621" s="11">
        <v>13</v>
      </c>
    </row>
    <row r="622" spans="1:7" x14ac:dyDescent="0.25">
      <c r="A622" s="11">
        <v>1601005</v>
      </c>
      <c r="B622" s="11">
        <v>16</v>
      </c>
      <c r="C622" s="13">
        <v>5</v>
      </c>
      <c r="D622" s="11">
        <v>1</v>
      </c>
      <c r="E622" s="11">
        <v>5</v>
      </c>
      <c r="F622" s="11">
        <v>11</v>
      </c>
      <c r="G622" s="11">
        <v>12</v>
      </c>
    </row>
    <row r="623" spans="1:7" x14ac:dyDescent="0.25">
      <c r="A623" s="11">
        <v>1602005</v>
      </c>
      <c r="B623" s="11">
        <v>16</v>
      </c>
      <c r="C623" s="13">
        <v>13</v>
      </c>
      <c r="D623" s="11">
        <v>2</v>
      </c>
      <c r="E623" s="11">
        <v>5</v>
      </c>
      <c r="F623" s="11">
        <v>13</v>
      </c>
      <c r="G623" s="11">
        <v>14</v>
      </c>
    </row>
    <row r="624" spans="1:7" x14ac:dyDescent="0.25">
      <c r="A624" s="11">
        <v>1603005</v>
      </c>
      <c r="B624" s="11">
        <v>16</v>
      </c>
      <c r="C624" s="13">
        <v>21</v>
      </c>
      <c r="D624" s="11">
        <v>3</v>
      </c>
      <c r="E624" s="11">
        <v>5</v>
      </c>
      <c r="F624" s="11">
        <v>10</v>
      </c>
      <c r="G624" s="11">
        <v>9</v>
      </c>
    </row>
    <row r="625" spans="1:7" x14ac:dyDescent="0.25">
      <c r="A625" s="11">
        <v>1604005</v>
      </c>
      <c r="B625" s="11">
        <v>16</v>
      </c>
      <c r="C625" s="13">
        <v>29</v>
      </c>
      <c r="D625" s="11">
        <v>4</v>
      </c>
      <c r="E625" s="11">
        <v>5</v>
      </c>
      <c r="F625" s="11">
        <v>16</v>
      </c>
      <c r="G625" s="11">
        <v>15</v>
      </c>
    </row>
    <row r="626" spans="1:7" x14ac:dyDescent="0.25">
      <c r="A626" s="11">
        <v>1605005</v>
      </c>
      <c r="B626" s="11">
        <v>16</v>
      </c>
      <c r="C626" s="13">
        <v>37</v>
      </c>
      <c r="D626" s="11">
        <v>5</v>
      </c>
      <c r="E626" s="11">
        <v>5</v>
      </c>
      <c r="F626" s="11">
        <v>4</v>
      </c>
      <c r="G626" s="11">
        <v>5</v>
      </c>
    </row>
    <row r="627" spans="1:7" x14ac:dyDescent="0.25">
      <c r="A627" s="11">
        <v>1606005</v>
      </c>
      <c r="B627" s="11">
        <v>16</v>
      </c>
      <c r="C627" s="13">
        <v>45</v>
      </c>
      <c r="D627" s="11">
        <v>6</v>
      </c>
      <c r="E627" s="11">
        <v>5</v>
      </c>
      <c r="F627" s="11">
        <v>6</v>
      </c>
      <c r="G627" s="11">
        <v>7</v>
      </c>
    </row>
    <row r="628" spans="1:7" x14ac:dyDescent="0.25">
      <c r="A628" s="11">
        <v>1607005</v>
      </c>
      <c r="B628" s="11">
        <v>16</v>
      </c>
      <c r="C628" s="13">
        <v>53</v>
      </c>
      <c r="D628" s="11">
        <v>7</v>
      </c>
      <c r="E628" s="11">
        <v>5</v>
      </c>
      <c r="F628" s="11">
        <v>8</v>
      </c>
      <c r="G628" s="11">
        <v>3</v>
      </c>
    </row>
    <row r="629" spans="1:7" x14ac:dyDescent="0.25">
      <c r="A629" s="11">
        <v>1608005</v>
      </c>
      <c r="B629" s="11">
        <v>16</v>
      </c>
      <c r="C629" s="13">
        <v>61</v>
      </c>
      <c r="D629" s="11">
        <v>8</v>
      </c>
      <c r="E629" s="11">
        <v>5</v>
      </c>
      <c r="F629" s="11">
        <v>12</v>
      </c>
      <c r="G629" s="11">
        <v>8</v>
      </c>
    </row>
    <row r="630" spans="1:7" x14ac:dyDescent="0.25">
      <c r="A630" s="11">
        <v>1609005</v>
      </c>
      <c r="B630" s="11">
        <v>16</v>
      </c>
      <c r="C630" s="13">
        <v>69</v>
      </c>
      <c r="D630" s="11">
        <v>9</v>
      </c>
      <c r="E630" s="11">
        <v>5</v>
      </c>
      <c r="F630" s="11">
        <v>9</v>
      </c>
      <c r="G630" s="11">
        <v>6</v>
      </c>
    </row>
    <row r="631" spans="1:7" x14ac:dyDescent="0.25">
      <c r="A631" s="11">
        <v>1610005</v>
      </c>
      <c r="B631" s="11">
        <v>16</v>
      </c>
      <c r="C631" s="13">
        <v>77</v>
      </c>
      <c r="D631" s="11">
        <v>10</v>
      </c>
      <c r="E631" s="11">
        <v>5</v>
      </c>
      <c r="F631" s="11">
        <v>14</v>
      </c>
      <c r="G631" s="11">
        <v>4</v>
      </c>
    </row>
    <row r="632" spans="1:7" x14ac:dyDescent="0.25">
      <c r="A632" s="11">
        <v>1611005</v>
      </c>
      <c r="B632" s="11">
        <v>16</v>
      </c>
      <c r="C632" s="13">
        <v>85</v>
      </c>
      <c r="D632" s="11">
        <v>11</v>
      </c>
      <c r="E632" s="11">
        <v>5</v>
      </c>
      <c r="F632" s="11">
        <v>15</v>
      </c>
      <c r="G632" s="11">
        <v>2</v>
      </c>
    </row>
    <row r="633" spans="1:7" x14ac:dyDescent="0.25">
      <c r="A633" s="11">
        <v>1612005</v>
      </c>
      <c r="B633" s="11">
        <v>16</v>
      </c>
      <c r="C633" s="13">
        <v>93</v>
      </c>
      <c r="D633" s="11">
        <v>12</v>
      </c>
      <c r="E633" s="11">
        <v>5</v>
      </c>
      <c r="F633" s="11">
        <v>5</v>
      </c>
      <c r="G633" s="11">
        <v>13</v>
      </c>
    </row>
    <row r="634" spans="1:7" x14ac:dyDescent="0.25">
      <c r="A634" s="11">
        <v>1613005</v>
      </c>
      <c r="B634" s="11">
        <v>16</v>
      </c>
      <c r="C634" s="13">
        <v>101</v>
      </c>
      <c r="D634" s="11">
        <v>13</v>
      </c>
      <c r="E634" s="11">
        <v>5</v>
      </c>
      <c r="F634" s="11">
        <v>7</v>
      </c>
      <c r="G634" s="11">
        <v>16</v>
      </c>
    </row>
    <row r="635" spans="1:7" x14ac:dyDescent="0.25">
      <c r="A635" s="11">
        <v>1614005</v>
      </c>
      <c r="B635" s="11">
        <v>16</v>
      </c>
      <c r="C635" s="13">
        <v>109</v>
      </c>
      <c r="D635" s="11">
        <v>14</v>
      </c>
      <c r="E635" s="11">
        <v>5</v>
      </c>
      <c r="F635" s="11">
        <v>1</v>
      </c>
      <c r="G635" s="11">
        <v>11</v>
      </c>
    </row>
    <row r="636" spans="1:7" x14ac:dyDescent="0.25">
      <c r="A636" s="11">
        <v>1615005</v>
      </c>
      <c r="B636" s="11">
        <v>16</v>
      </c>
      <c r="C636" s="13">
        <v>117</v>
      </c>
      <c r="D636" s="11">
        <v>15</v>
      </c>
      <c r="E636" s="11">
        <v>5</v>
      </c>
      <c r="F636" s="11">
        <v>3</v>
      </c>
      <c r="G636" s="11">
        <v>10</v>
      </c>
    </row>
    <row r="637" spans="1:7" x14ac:dyDescent="0.25">
      <c r="A637" s="11">
        <v>1601006</v>
      </c>
      <c r="B637" s="11">
        <v>16</v>
      </c>
      <c r="C637" s="13">
        <v>6</v>
      </c>
      <c r="D637" s="11">
        <v>1</v>
      </c>
      <c r="E637" s="11">
        <v>6</v>
      </c>
      <c r="F637" s="11">
        <v>1</v>
      </c>
      <c r="G637" s="11">
        <v>6</v>
      </c>
    </row>
    <row r="638" spans="1:7" x14ac:dyDescent="0.25">
      <c r="A638" s="11">
        <v>1602006</v>
      </c>
      <c r="B638" s="11">
        <v>16</v>
      </c>
      <c r="C638" s="13">
        <v>14</v>
      </c>
      <c r="D638" s="11">
        <v>2</v>
      </c>
      <c r="E638" s="11">
        <v>6</v>
      </c>
      <c r="F638" s="11">
        <v>2</v>
      </c>
      <c r="G638" s="11">
        <v>4</v>
      </c>
    </row>
    <row r="639" spans="1:7" x14ac:dyDescent="0.25">
      <c r="A639" s="11">
        <v>1603006</v>
      </c>
      <c r="B639" s="11">
        <v>16</v>
      </c>
      <c r="C639" s="13">
        <v>22</v>
      </c>
      <c r="D639" s="11">
        <v>3</v>
      </c>
      <c r="E639" s="11">
        <v>6</v>
      </c>
      <c r="F639" s="11">
        <v>3</v>
      </c>
      <c r="G639" s="11">
        <v>5</v>
      </c>
    </row>
    <row r="640" spans="1:7" x14ac:dyDescent="0.25">
      <c r="A640" s="11">
        <v>1604006</v>
      </c>
      <c r="B640" s="11">
        <v>16</v>
      </c>
      <c r="C640" s="13">
        <v>30</v>
      </c>
      <c r="D640" s="11">
        <v>4</v>
      </c>
      <c r="E640" s="11">
        <v>6</v>
      </c>
      <c r="F640" s="11">
        <v>14</v>
      </c>
      <c r="G640" s="11">
        <v>12</v>
      </c>
    </row>
    <row r="641" spans="1:7" x14ac:dyDescent="0.25">
      <c r="A641" s="11">
        <v>1605006</v>
      </c>
      <c r="B641" s="11">
        <v>16</v>
      </c>
      <c r="C641" s="13">
        <v>38</v>
      </c>
      <c r="D641" s="11">
        <v>5</v>
      </c>
      <c r="E641" s="11">
        <v>6</v>
      </c>
      <c r="F641" s="11">
        <v>10</v>
      </c>
      <c r="G641" s="11">
        <v>16</v>
      </c>
    </row>
    <row r="642" spans="1:7" x14ac:dyDescent="0.25">
      <c r="A642" s="11">
        <v>1606006</v>
      </c>
      <c r="B642" s="11">
        <v>16</v>
      </c>
      <c r="C642" s="13">
        <v>46</v>
      </c>
      <c r="D642" s="11">
        <v>6</v>
      </c>
      <c r="E642" s="11">
        <v>6</v>
      </c>
      <c r="F642" s="11">
        <v>9</v>
      </c>
      <c r="G642" s="11">
        <v>11</v>
      </c>
    </row>
    <row r="643" spans="1:7" x14ac:dyDescent="0.25">
      <c r="A643" s="11">
        <v>1607006</v>
      </c>
      <c r="B643" s="11">
        <v>16</v>
      </c>
      <c r="C643" s="13">
        <v>54</v>
      </c>
      <c r="D643" s="11">
        <v>7</v>
      </c>
      <c r="E643" s="11">
        <v>6</v>
      </c>
      <c r="F643" s="11">
        <v>15</v>
      </c>
      <c r="G643" s="11">
        <v>13</v>
      </c>
    </row>
    <row r="644" spans="1:7" x14ac:dyDescent="0.25">
      <c r="A644" s="11">
        <v>1608006</v>
      </c>
      <c r="B644" s="11">
        <v>16</v>
      </c>
      <c r="C644" s="13">
        <v>62</v>
      </c>
      <c r="D644" s="11">
        <v>8</v>
      </c>
      <c r="E644" s="11">
        <v>6</v>
      </c>
      <c r="F644" s="11">
        <v>5</v>
      </c>
      <c r="G644" s="11">
        <v>10</v>
      </c>
    </row>
    <row r="645" spans="1:7" x14ac:dyDescent="0.25">
      <c r="A645" s="11">
        <v>1609006</v>
      </c>
      <c r="B645" s="11">
        <v>16</v>
      </c>
      <c r="C645" s="13">
        <v>70</v>
      </c>
      <c r="D645" s="11">
        <v>9</v>
      </c>
      <c r="E645" s="11">
        <v>6</v>
      </c>
      <c r="F645" s="11">
        <v>11</v>
      </c>
      <c r="G645" s="11">
        <v>7</v>
      </c>
    </row>
    <row r="646" spans="1:7" x14ac:dyDescent="0.25">
      <c r="A646" s="11">
        <v>1610006</v>
      </c>
      <c r="B646" s="11">
        <v>16</v>
      </c>
      <c r="C646" s="13">
        <v>78</v>
      </c>
      <c r="D646" s="11">
        <v>10</v>
      </c>
      <c r="E646" s="11">
        <v>6</v>
      </c>
      <c r="F646" s="11">
        <v>16</v>
      </c>
      <c r="G646" s="11">
        <v>1</v>
      </c>
    </row>
    <row r="647" spans="1:7" x14ac:dyDescent="0.25">
      <c r="A647" s="11">
        <v>1611006</v>
      </c>
      <c r="B647" s="11">
        <v>16</v>
      </c>
      <c r="C647" s="13">
        <v>86</v>
      </c>
      <c r="D647" s="11">
        <v>11</v>
      </c>
      <c r="E647" s="11">
        <v>6</v>
      </c>
      <c r="F647" s="11">
        <v>13</v>
      </c>
      <c r="G647" s="11">
        <v>3</v>
      </c>
    </row>
    <row r="648" spans="1:7" x14ac:dyDescent="0.25">
      <c r="A648" s="11">
        <v>1612006</v>
      </c>
      <c r="B648" s="11">
        <v>16</v>
      </c>
      <c r="C648" s="13">
        <v>94</v>
      </c>
      <c r="D648" s="11">
        <v>12</v>
      </c>
      <c r="E648" s="11">
        <v>6</v>
      </c>
      <c r="F648" s="11">
        <v>8</v>
      </c>
      <c r="G648" s="11">
        <v>15</v>
      </c>
    </row>
    <row r="649" spans="1:7" x14ac:dyDescent="0.25">
      <c r="A649" s="11">
        <v>1613006</v>
      </c>
      <c r="B649" s="11">
        <v>16</v>
      </c>
      <c r="C649" s="13">
        <v>102</v>
      </c>
      <c r="D649" s="11">
        <v>13</v>
      </c>
      <c r="E649" s="11">
        <v>6</v>
      </c>
      <c r="F649" s="11">
        <v>6</v>
      </c>
      <c r="G649" s="11">
        <v>14</v>
      </c>
    </row>
    <row r="650" spans="1:7" x14ac:dyDescent="0.25">
      <c r="A650" s="11">
        <v>1614006</v>
      </c>
      <c r="B650" s="11">
        <v>16</v>
      </c>
      <c r="C650" s="13">
        <v>110</v>
      </c>
      <c r="D650" s="11">
        <v>14</v>
      </c>
      <c r="E650" s="11">
        <v>6</v>
      </c>
      <c r="F650" s="11">
        <v>4</v>
      </c>
      <c r="G650" s="11">
        <v>9</v>
      </c>
    </row>
    <row r="651" spans="1:7" x14ac:dyDescent="0.25">
      <c r="A651" s="11">
        <v>1615006</v>
      </c>
      <c r="B651" s="11">
        <v>16</v>
      </c>
      <c r="C651" s="13">
        <v>118</v>
      </c>
      <c r="D651" s="11">
        <v>15</v>
      </c>
      <c r="E651" s="11">
        <v>6</v>
      </c>
      <c r="F651" s="11">
        <v>12</v>
      </c>
      <c r="G651" s="11">
        <v>2</v>
      </c>
    </row>
    <row r="652" spans="1:7" x14ac:dyDescent="0.25">
      <c r="A652" s="11">
        <v>1601007</v>
      </c>
      <c r="B652" s="11">
        <v>16</v>
      </c>
      <c r="C652" s="13">
        <v>7</v>
      </c>
      <c r="D652" s="11">
        <v>1</v>
      </c>
      <c r="E652" s="11">
        <v>7</v>
      </c>
      <c r="F652" s="11">
        <v>15</v>
      </c>
      <c r="G652" s="11">
        <v>10</v>
      </c>
    </row>
    <row r="653" spans="1:7" x14ac:dyDescent="0.25">
      <c r="A653" s="11">
        <v>1602007</v>
      </c>
      <c r="B653" s="11">
        <v>16</v>
      </c>
      <c r="C653" s="13">
        <v>15</v>
      </c>
      <c r="D653" s="11">
        <v>2</v>
      </c>
      <c r="E653" s="11">
        <v>7</v>
      </c>
      <c r="F653" s="11">
        <v>1</v>
      </c>
      <c r="G653" s="11">
        <v>8</v>
      </c>
    </row>
    <row r="654" spans="1:7" x14ac:dyDescent="0.25">
      <c r="A654" s="11">
        <v>1603007</v>
      </c>
      <c r="B654" s="11">
        <v>16</v>
      </c>
      <c r="C654" s="13">
        <v>23</v>
      </c>
      <c r="D654" s="11">
        <v>3</v>
      </c>
      <c r="E654" s="11">
        <v>7</v>
      </c>
      <c r="F654" s="11">
        <v>4</v>
      </c>
      <c r="G654" s="11">
        <v>7</v>
      </c>
    </row>
    <row r="655" spans="1:7" x14ac:dyDescent="0.25">
      <c r="A655" s="11">
        <v>1604007</v>
      </c>
      <c r="B655" s="11">
        <v>16</v>
      </c>
      <c r="C655" s="13">
        <v>31</v>
      </c>
      <c r="D655" s="11">
        <v>4</v>
      </c>
      <c r="E655" s="11">
        <v>7</v>
      </c>
      <c r="F655" s="11">
        <v>9</v>
      </c>
      <c r="G655" s="11">
        <v>13</v>
      </c>
    </row>
    <row r="656" spans="1:7" x14ac:dyDescent="0.25">
      <c r="A656" s="11">
        <v>1605007</v>
      </c>
      <c r="B656" s="11">
        <v>16</v>
      </c>
      <c r="C656" s="13">
        <v>39</v>
      </c>
      <c r="D656" s="11">
        <v>5</v>
      </c>
      <c r="E656" s="11">
        <v>7</v>
      </c>
      <c r="F656" s="11">
        <v>11</v>
      </c>
      <c r="G656" s="11">
        <v>14</v>
      </c>
    </row>
    <row r="657" spans="1:7" x14ac:dyDescent="0.25">
      <c r="A657" s="11">
        <v>1606007</v>
      </c>
      <c r="B657" s="11">
        <v>16</v>
      </c>
      <c r="C657" s="13">
        <v>47</v>
      </c>
      <c r="D657" s="11">
        <v>6</v>
      </c>
      <c r="E657" s="11">
        <v>7</v>
      </c>
      <c r="F657" s="11">
        <v>16</v>
      </c>
      <c r="G657" s="11">
        <v>12</v>
      </c>
    </row>
    <row r="658" spans="1:7" x14ac:dyDescent="0.25">
      <c r="A658" s="11">
        <v>1607007</v>
      </c>
      <c r="B658" s="11">
        <v>16</v>
      </c>
      <c r="C658" s="13">
        <v>55</v>
      </c>
      <c r="D658" s="11">
        <v>7</v>
      </c>
      <c r="E658" s="11">
        <v>7</v>
      </c>
      <c r="F658" s="11">
        <v>6</v>
      </c>
      <c r="G658" s="11">
        <v>2</v>
      </c>
    </row>
    <row r="659" spans="1:7" x14ac:dyDescent="0.25">
      <c r="A659" s="11">
        <v>1608007</v>
      </c>
      <c r="B659" s="11">
        <v>16</v>
      </c>
      <c r="C659" s="13">
        <v>63</v>
      </c>
      <c r="D659" s="11">
        <v>8</v>
      </c>
      <c r="E659" s="11">
        <v>7</v>
      </c>
      <c r="F659" s="11">
        <v>2</v>
      </c>
      <c r="G659" s="11">
        <v>16</v>
      </c>
    </row>
    <row r="660" spans="1:7" x14ac:dyDescent="0.25">
      <c r="A660" s="11">
        <v>1609007</v>
      </c>
      <c r="B660" s="11">
        <v>16</v>
      </c>
      <c r="C660" s="13">
        <v>71</v>
      </c>
      <c r="D660" s="11">
        <v>9</v>
      </c>
      <c r="E660" s="11">
        <v>7</v>
      </c>
      <c r="F660" s="11">
        <v>13</v>
      </c>
      <c r="G660" s="11">
        <v>4</v>
      </c>
    </row>
    <row r="661" spans="1:7" x14ac:dyDescent="0.25">
      <c r="A661" s="11">
        <v>1610007</v>
      </c>
      <c r="B661" s="11">
        <v>16</v>
      </c>
      <c r="C661" s="13">
        <v>79</v>
      </c>
      <c r="D661" s="11">
        <v>10</v>
      </c>
      <c r="E661" s="11">
        <v>7</v>
      </c>
      <c r="F661" s="11">
        <v>10</v>
      </c>
      <c r="G661" s="11">
        <v>6</v>
      </c>
    </row>
    <row r="662" spans="1:7" x14ac:dyDescent="0.25">
      <c r="A662" s="11">
        <v>1611007</v>
      </c>
      <c r="B662" s="11">
        <v>16</v>
      </c>
      <c r="C662" s="13">
        <v>87</v>
      </c>
      <c r="D662" s="11">
        <v>11</v>
      </c>
      <c r="E662" s="11">
        <v>7</v>
      </c>
      <c r="F662" s="11">
        <v>8</v>
      </c>
      <c r="G662" s="11">
        <v>11</v>
      </c>
    </row>
    <row r="663" spans="1:7" x14ac:dyDescent="0.25">
      <c r="A663" s="11">
        <v>1612007</v>
      </c>
      <c r="B663" s="11">
        <v>16</v>
      </c>
      <c r="C663" s="13">
        <v>95</v>
      </c>
      <c r="D663" s="11">
        <v>12</v>
      </c>
      <c r="E663" s="11">
        <v>7</v>
      </c>
      <c r="F663" s="11">
        <v>3</v>
      </c>
      <c r="G663" s="11">
        <v>9</v>
      </c>
    </row>
    <row r="664" spans="1:7" x14ac:dyDescent="0.25">
      <c r="A664" s="11">
        <v>1613007</v>
      </c>
      <c r="B664" s="11">
        <v>16</v>
      </c>
      <c r="C664" s="13">
        <v>103</v>
      </c>
      <c r="D664" s="11">
        <v>13</v>
      </c>
      <c r="E664" s="11">
        <v>7</v>
      </c>
      <c r="F664" s="11">
        <v>12</v>
      </c>
      <c r="G664" s="11">
        <v>1</v>
      </c>
    </row>
    <row r="665" spans="1:7" x14ac:dyDescent="0.25">
      <c r="A665" s="11">
        <v>1614007</v>
      </c>
      <c r="B665" s="11">
        <v>16</v>
      </c>
      <c r="C665" s="13">
        <v>111</v>
      </c>
      <c r="D665" s="11">
        <v>14</v>
      </c>
      <c r="E665" s="11">
        <v>7</v>
      </c>
      <c r="F665" s="11">
        <v>7</v>
      </c>
      <c r="G665" s="11">
        <v>15</v>
      </c>
    </row>
    <row r="666" spans="1:7" x14ac:dyDescent="0.25">
      <c r="A666" s="11">
        <v>1615007</v>
      </c>
      <c r="B666" s="11">
        <v>16</v>
      </c>
      <c r="C666" s="13">
        <v>119</v>
      </c>
      <c r="D666" s="11">
        <v>15</v>
      </c>
      <c r="E666" s="11">
        <v>7</v>
      </c>
      <c r="F666" s="11">
        <v>14</v>
      </c>
      <c r="G666" s="11">
        <v>5</v>
      </c>
    </row>
    <row r="667" spans="1:7" x14ac:dyDescent="0.25">
      <c r="A667" s="11">
        <v>1601008</v>
      </c>
      <c r="B667" s="11">
        <v>16</v>
      </c>
      <c r="C667" s="13">
        <v>8</v>
      </c>
      <c r="D667" s="11">
        <v>1</v>
      </c>
      <c r="E667" s="11">
        <v>8</v>
      </c>
      <c r="F667" s="11">
        <v>5</v>
      </c>
      <c r="G667" s="11">
        <v>8</v>
      </c>
    </row>
    <row r="668" spans="1:7" x14ac:dyDescent="0.25">
      <c r="A668" s="11">
        <v>1602008</v>
      </c>
      <c r="B668" s="11">
        <v>16</v>
      </c>
      <c r="C668" s="13">
        <v>16</v>
      </c>
      <c r="D668" s="11">
        <v>2</v>
      </c>
      <c r="E668" s="11">
        <v>8</v>
      </c>
      <c r="F668" s="11">
        <v>11</v>
      </c>
      <c r="G668" s="11">
        <v>15</v>
      </c>
    </row>
    <row r="669" spans="1:7" x14ac:dyDescent="0.25">
      <c r="A669" s="11">
        <v>1603008</v>
      </c>
      <c r="B669" s="11">
        <v>16</v>
      </c>
      <c r="C669" s="13">
        <v>24</v>
      </c>
      <c r="D669" s="11">
        <v>3</v>
      </c>
      <c r="E669" s="11">
        <v>8</v>
      </c>
      <c r="F669" s="11">
        <v>16</v>
      </c>
      <c r="G669" s="11">
        <v>14</v>
      </c>
    </row>
    <row r="670" spans="1:7" x14ac:dyDescent="0.25">
      <c r="A670" s="11">
        <v>1604008</v>
      </c>
      <c r="B670" s="11">
        <v>16</v>
      </c>
      <c r="C670" s="13">
        <v>32</v>
      </c>
      <c r="D670" s="11">
        <v>4</v>
      </c>
      <c r="E670" s="11">
        <v>8</v>
      </c>
      <c r="F670" s="11">
        <v>3</v>
      </c>
      <c r="G670" s="11">
        <v>2</v>
      </c>
    </row>
    <row r="671" spans="1:7" x14ac:dyDescent="0.25">
      <c r="A671" s="11">
        <v>1605008</v>
      </c>
      <c r="B671" s="11">
        <v>16</v>
      </c>
      <c r="C671" s="13">
        <v>40</v>
      </c>
      <c r="D671" s="11">
        <v>5</v>
      </c>
      <c r="E671" s="11">
        <v>8</v>
      </c>
      <c r="F671" s="11">
        <v>1</v>
      </c>
      <c r="G671" s="11">
        <v>7</v>
      </c>
    </row>
    <row r="672" spans="1:7" x14ac:dyDescent="0.25">
      <c r="A672" s="11">
        <v>1606008</v>
      </c>
      <c r="B672" s="11">
        <v>16</v>
      </c>
      <c r="C672" s="13">
        <v>48</v>
      </c>
      <c r="D672" s="11">
        <v>6</v>
      </c>
      <c r="E672" s="11">
        <v>8</v>
      </c>
      <c r="F672" s="11">
        <v>10</v>
      </c>
      <c r="G672" s="11">
        <v>13</v>
      </c>
    </row>
    <row r="673" spans="1:7" x14ac:dyDescent="0.25">
      <c r="A673" s="11">
        <v>1607008</v>
      </c>
      <c r="B673" s="11">
        <v>16</v>
      </c>
      <c r="C673" s="13">
        <v>56</v>
      </c>
      <c r="D673" s="11">
        <v>7</v>
      </c>
      <c r="E673" s="11">
        <v>8</v>
      </c>
      <c r="F673" s="11">
        <v>12</v>
      </c>
      <c r="G673" s="11">
        <v>9</v>
      </c>
    </row>
    <row r="674" spans="1:7" x14ac:dyDescent="0.25">
      <c r="A674" s="11">
        <v>1608008</v>
      </c>
      <c r="B674" s="11">
        <v>16</v>
      </c>
      <c r="C674" s="13">
        <v>64</v>
      </c>
      <c r="D674" s="11">
        <v>8</v>
      </c>
      <c r="E674" s="11">
        <v>8</v>
      </c>
      <c r="F674" s="11">
        <v>14</v>
      </c>
      <c r="G674" s="11">
        <v>3</v>
      </c>
    </row>
    <row r="675" spans="1:7" x14ac:dyDescent="0.25">
      <c r="A675" s="11">
        <v>1609008</v>
      </c>
      <c r="B675" s="11">
        <v>16</v>
      </c>
      <c r="C675" s="13">
        <v>72</v>
      </c>
      <c r="D675" s="11">
        <v>9</v>
      </c>
      <c r="E675" s="11">
        <v>8</v>
      </c>
      <c r="F675" s="11">
        <v>15</v>
      </c>
      <c r="G675" s="11">
        <v>1</v>
      </c>
    </row>
    <row r="676" spans="1:7" x14ac:dyDescent="0.25">
      <c r="A676" s="11">
        <v>1610008</v>
      </c>
      <c r="B676" s="11">
        <v>16</v>
      </c>
      <c r="C676" s="13">
        <v>80</v>
      </c>
      <c r="D676" s="11">
        <v>10</v>
      </c>
      <c r="E676" s="11">
        <v>8</v>
      </c>
      <c r="F676" s="11">
        <v>7</v>
      </c>
      <c r="G676" s="11">
        <v>12</v>
      </c>
    </row>
    <row r="677" spans="1:7" x14ac:dyDescent="0.25">
      <c r="A677" s="11">
        <v>1611008</v>
      </c>
      <c r="B677" s="11">
        <v>16</v>
      </c>
      <c r="C677" s="13">
        <v>88</v>
      </c>
      <c r="D677" s="11">
        <v>11</v>
      </c>
      <c r="E677" s="11">
        <v>8</v>
      </c>
      <c r="F677" s="11">
        <v>9</v>
      </c>
      <c r="G677" s="11">
        <v>5</v>
      </c>
    </row>
    <row r="678" spans="1:7" x14ac:dyDescent="0.25">
      <c r="A678" s="11">
        <v>1612008</v>
      </c>
      <c r="B678" s="11">
        <v>16</v>
      </c>
      <c r="C678" s="13">
        <v>96</v>
      </c>
      <c r="D678" s="11">
        <v>12</v>
      </c>
      <c r="E678" s="11">
        <v>8</v>
      </c>
      <c r="F678" s="11">
        <v>2</v>
      </c>
      <c r="G678" s="11">
        <v>11</v>
      </c>
    </row>
    <row r="679" spans="1:7" x14ac:dyDescent="0.25">
      <c r="A679" s="11">
        <v>1613008</v>
      </c>
      <c r="B679" s="11">
        <v>16</v>
      </c>
      <c r="C679" s="13">
        <v>104</v>
      </c>
      <c r="D679" s="11">
        <v>13</v>
      </c>
      <c r="E679" s="11">
        <v>8</v>
      </c>
      <c r="F679" s="11">
        <v>4</v>
      </c>
      <c r="G679" s="11">
        <v>10</v>
      </c>
    </row>
    <row r="680" spans="1:7" x14ac:dyDescent="0.25">
      <c r="A680" s="11">
        <v>1614008</v>
      </c>
      <c r="B680" s="11">
        <v>16</v>
      </c>
      <c r="C680" s="13">
        <v>112</v>
      </c>
      <c r="D680" s="11">
        <v>14</v>
      </c>
      <c r="E680" s="11">
        <v>8</v>
      </c>
      <c r="F680" s="11">
        <v>13</v>
      </c>
      <c r="G680" s="11">
        <v>6</v>
      </c>
    </row>
    <row r="681" spans="1:7" x14ac:dyDescent="0.25">
      <c r="A681" s="11">
        <v>1615008</v>
      </c>
      <c r="B681" s="11">
        <v>16</v>
      </c>
      <c r="C681" s="13">
        <v>120</v>
      </c>
      <c r="D681" s="11">
        <v>15</v>
      </c>
      <c r="E681" s="11">
        <v>8</v>
      </c>
      <c r="F681" s="11">
        <v>8</v>
      </c>
      <c r="G681" s="11">
        <v>16</v>
      </c>
    </row>
    <row r="682" spans="1:7" x14ac:dyDescent="0.25">
      <c r="A682" s="9">
        <v>1701001</v>
      </c>
      <c r="B682" s="9">
        <v>17</v>
      </c>
      <c r="C682" s="10">
        <v>1</v>
      </c>
      <c r="D682" s="9">
        <v>1</v>
      </c>
      <c r="E682" s="9">
        <v>1</v>
      </c>
      <c r="F682" s="9">
        <v>2</v>
      </c>
      <c r="G682" s="9">
        <v>17</v>
      </c>
    </row>
    <row r="683" spans="1:7" x14ac:dyDescent="0.25">
      <c r="A683" s="9">
        <v>1702001</v>
      </c>
      <c r="B683" s="9">
        <v>17</v>
      </c>
      <c r="C683" s="10">
        <v>9</v>
      </c>
      <c r="D683" s="9">
        <v>2</v>
      </c>
      <c r="E683" s="9">
        <v>1</v>
      </c>
      <c r="F683" s="9">
        <v>11</v>
      </c>
      <c r="G683" s="9">
        <v>9</v>
      </c>
    </row>
    <row r="684" spans="1:7" x14ac:dyDescent="0.25">
      <c r="A684" s="9">
        <v>1703001</v>
      </c>
      <c r="B684" s="9">
        <v>17</v>
      </c>
      <c r="C684" s="10">
        <v>17</v>
      </c>
      <c r="D684" s="9">
        <v>3</v>
      </c>
      <c r="E684" s="9">
        <v>1</v>
      </c>
      <c r="F684" s="9">
        <v>3</v>
      </c>
      <c r="G684" s="9">
        <v>1</v>
      </c>
    </row>
    <row r="685" spans="1:7" x14ac:dyDescent="0.25">
      <c r="A685" s="9">
        <v>1704001</v>
      </c>
      <c r="B685" s="9">
        <v>17</v>
      </c>
      <c r="C685" s="10">
        <v>25</v>
      </c>
      <c r="D685" s="9">
        <v>4</v>
      </c>
      <c r="E685" s="9">
        <v>1</v>
      </c>
      <c r="F685" s="9">
        <v>12</v>
      </c>
      <c r="G685" s="9">
        <v>10</v>
      </c>
    </row>
    <row r="686" spans="1:7" x14ac:dyDescent="0.25">
      <c r="A686" s="9">
        <v>1705001</v>
      </c>
      <c r="B686" s="9">
        <v>17</v>
      </c>
      <c r="C686" s="10">
        <v>33</v>
      </c>
      <c r="D686" s="9">
        <v>5</v>
      </c>
      <c r="E686" s="9">
        <v>1</v>
      </c>
      <c r="F686" s="9">
        <v>4</v>
      </c>
      <c r="G686" s="9">
        <v>2</v>
      </c>
    </row>
    <row r="687" spans="1:7" x14ac:dyDescent="0.25">
      <c r="A687" s="9">
        <v>1706001</v>
      </c>
      <c r="B687" s="9">
        <v>17</v>
      </c>
      <c r="C687" s="10">
        <v>41</v>
      </c>
      <c r="D687" s="9">
        <v>6</v>
      </c>
      <c r="E687" s="9">
        <v>1</v>
      </c>
      <c r="F687" s="9">
        <v>13</v>
      </c>
      <c r="G687" s="9">
        <v>11</v>
      </c>
    </row>
    <row r="688" spans="1:7" x14ac:dyDescent="0.25">
      <c r="A688" s="9">
        <v>1707001</v>
      </c>
      <c r="B688" s="9">
        <v>17</v>
      </c>
      <c r="C688" s="10">
        <v>49</v>
      </c>
      <c r="D688" s="9">
        <v>7</v>
      </c>
      <c r="E688" s="9">
        <v>1</v>
      </c>
      <c r="F688" s="9">
        <v>5</v>
      </c>
      <c r="G688" s="9">
        <v>3</v>
      </c>
    </row>
    <row r="689" spans="1:7" x14ac:dyDescent="0.25">
      <c r="A689" s="9">
        <v>1708001</v>
      </c>
      <c r="B689" s="9">
        <v>17</v>
      </c>
      <c r="C689" s="10">
        <v>57</v>
      </c>
      <c r="D689" s="9">
        <v>8</v>
      </c>
      <c r="E689" s="9">
        <v>1</v>
      </c>
      <c r="F689" s="9">
        <v>14</v>
      </c>
      <c r="G689" s="9">
        <v>12</v>
      </c>
    </row>
    <row r="690" spans="1:7" x14ac:dyDescent="0.25">
      <c r="A690" s="9">
        <v>1709001</v>
      </c>
      <c r="B690" s="9">
        <v>17</v>
      </c>
      <c r="C690" s="10">
        <v>65</v>
      </c>
      <c r="D690" s="9">
        <v>9</v>
      </c>
      <c r="E690" s="9">
        <v>1</v>
      </c>
      <c r="F690" s="9">
        <v>6</v>
      </c>
      <c r="G690" s="9">
        <v>4</v>
      </c>
    </row>
    <row r="691" spans="1:7" x14ac:dyDescent="0.25">
      <c r="A691" s="9">
        <v>1710001</v>
      </c>
      <c r="B691" s="9">
        <v>17</v>
      </c>
      <c r="C691" s="10">
        <v>73</v>
      </c>
      <c r="D691" s="9">
        <v>10</v>
      </c>
      <c r="E691" s="9">
        <v>1</v>
      </c>
      <c r="F691" s="9">
        <v>15</v>
      </c>
      <c r="G691" s="9">
        <v>13</v>
      </c>
    </row>
    <row r="692" spans="1:7" x14ac:dyDescent="0.25">
      <c r="A692" s="9">
        <v>1711001</v>
      </c>
      <c r="B692" s="9">
        <v>17</v>
      </c>
      <c r="C692" s="10">
        <v>81</v>
      </c>
      <c r="D692" s="9">
        <v>11</v>
      </c>
      <c r="E692" s="9">
        <v>1</v>
      </c>
      <c r="F692" s="9">
        <v>7</v>
      </c>
      <c r="G692" s="9">
        <v>5</v>
      </c>
    </row>
    <row r="693" spans="1:7" x14ac:dyDescent="0.25">
      <c r="A693" s="9">
        <v>1712001</v>
      </c>
      <c r="B693" s="9">
        <v>17</v>
      </c>
      <c r="C693" s="10">
        <v>89</v>
      </c>
      <c r="D693" s="9">
        <v>12</v>
      </c>
      <c r="E693" s="9">
        <v>1</v>
      </c>
      <c r="F693" s="9">
        <v>16</v>
      </c>
      <c r="G693" s="9">
        <v>14</v>
      </c>
    </row>
    <row r="694" spans="1:7" x14ac:dyDescent="0.25">
      <c r="A694" s="9">
        <v>1713001</v>
      </c>
      <c r="B694" s="9">
        <v>17</v>
      </c>
      <c r="C694" s="10">
        <v>97</v>
      </c>
      <c r="D694" s="9">
        <v>13</v>
      </c>
      <c r="E694" s="9">
        <v>1</v>
      </c>
      <c r="F694" s="9">
        <v>8</v>
      </c>
      <c r="G694" s="9">
        <v>6</v>
      </c>
    </row>
    <row r="695" spans="1:7" x14ac:dyDescent="0.25">
      <c r="A695" s="9">
        <v>1714001</v>
      </c>
      <c r="B695" s="9">
        <v>17</v>
      </c>
      <c r="C695" s="10">
        <v>105</v>
      </c>
      <c r="D695" s="9">
        <v>14</v>
      </c>
      <c r="E695" s="9">
        <v>1</v>
      </c>
      <c r="F695" s="9">
        <v>17</v>
      </c>
      <c r="G695" s="9">
        <v>15</v>
      </c>
    </row>
    <row r="696" spans="1:7" x14ac:dyDescent="0.25">
      <c r="A696" s="9">
        <v>1715001</v>
      </c>
      <c r="B696" s="9">
        <v>17</v>
      </c>
      <c r="C696" s="10">
        <v>113</v>
      </c>
      <c r="D696" s="9">
        <v>15</v>
      </c>
      <c r="E696" s="9">
        <v>1</v>
      </c>
      <c r="F696" s="9">
        <v>9</v>
      </c>
      <c r="G696" s="9">
        <v>7</v>
      </c>
    </row>
    <row r="697" spans="1:7" x14ac:dyDescent="0.25">
      <c r="A697" s="9">
        <v>1716001</v>
      </c>
      <c r="B697" s="9">
        <v>17</v>
      </c>
      <c r="C697" s="10">
        <v>121</v>
      </c>
      <c r="D697" s="9">
        <v>16</v>
      </c>
      <c r="E697" s="9">
        <v>1</v>
      </c>
      <c r="F697" s="9">
        <v>1</v>
      </c>
      <c r="G697" s="9">
        <v>16</v>
      </c>
    </row>
    <row r="698" spans="1:7" x14ac:dyDescent="0.25">
      <c r="A698" s="9">
        <v>1717001</v>
      </c>
      <c r="B698" s="9">
        <v>17</v>
      </c>
      <c r="C698" s="10">
        <v>129</v>
      </c>
      <c r="D698" s="9">
        <v>17</v>
      </c>
      <c r="E698" s="9">
        <v>1</v>
      </c>
      <c r="F698" s="9">
        <v>10</v>
      </c>
      <c r="G698" s="9">
        <v>8</v>
      </c>
    </row>
    <row r="699" spans="1:7" x14ac:dyDescent="0.25">
      <c r="A699" s="9">
        <v>1701002</v>
      </c>
      <c r="B699" s="9">
        <v>17</v>
      </c>
      <c r="C699" s="10">
        <v>2</v>
      </c>
      <c r="D699" s="9">
        <v>1</v>
      </c>
      <c r="E699" s="9">
        <v>2</v>
      </c>
      <c r="F699" s="9">
        <v>3</v>
      </c>
      <c r="G699" s="9">
        <v>16</v>
      </c>
    </row>
    <row r="700" spans="1:7" x14ac:dyDescent="0.25">
      <c r="A700" s="9">
        <v>1702002</v>
      </c>
      <c r="B700" s="9">
        <v>17</v>
      </c>
      <c r="C700" s="10">
        <v>10</v>
      </c>
      <c r="D700" s="9">
        <v>2</v>
      </c>
      <c r="E700" s="9">
        <v>2</v>
      </c>
      <c r="F700" s="9">
        <v>12</v>
      </c>
      <c r="G700" s="9">
        <v>8</v>
      </c>
    </row>
    <row r="701" spans="1:7" x14ac:dyDescent="0.25">
      <c r="A701" s="9">
        <v>1703002</v>
      </c>
      <c r="B701" s="9">
        <v>17</v>
      </c>
      <c r="C701" s="10">
        <v>18</v>
      </c>
      <c r="D701" s="9">
        <v>3</v>
      </c>
      <c r="E701" s="9">
        <v>2</v>
      </c>
      <c r="F701" s="9">
        <v>4</v>
      </c>
      <c r="G701" s="9">
        <v>17</v>
      </c>
    </row>
    <row r="702" spans="1:7" x14ac:dyDescent="0.25">
      <c r="A702" s="9">
        <v>1704002</v>
      </c>
      <c r="B702" s="9">
        <v>17</v>
      </c>
      <c r="C702" s="10">
        <v>26</v>
      </c>
      <c r="D702" s="9">
        <v>4</v>
      </c>
      <c r="E702" s="9">
        <v>2</v>
      </c>
      <c r="F702" s="9">
        <v>13</v>
      </c>
      <c r="G702" s="9">
        <v>9</v>
      </c>
    </row>
    <row r="703" spans="1:7" x14ac:dyDescent="0.25">
      <c r="A703" s="9">
        <v>1705002</v>
      </c>
      <c r="B703" s="9">
        <v>17</v>
      </c>
      <c r="C703" s="10">
        <v>34</v>
      </c>
      <c r="D703" s="9">
        <v>5</v>
      </c>
      <c r="E703" s="9">
        <v>2</v>
      </c>
      <c r="F703" s="9">
        <v>5</v>
      </c>
      <c r="G703" s="9">
        <v>1</v>
      </c>
    </row>
    <row r="704" spans="1:7" x14ac:dyDescent="0.25">
      <c r="A704" s="9">
        <v>1706002</v>
      </c>
      <c r="B704" s="9">
        <v>17</v>
      </c>
      <c r="C704" s="10">
        <v>42</v>
      </c>
      <c r="D704" s="9">
        <v>6</v>
      </c>
      <c r="E704" s="9">
        <v>2</v>
      </c>
      <c r="F704" s="9">
        <v>14</v>
      </c>
      <c r="G704" s="9">
        <v>10</v>
      </c>
    </row>
    <row r="705" spans="1:7" x14ac:dyDescent="0.25">
      <c r="A705" s="9">
        <v>1707002</v>
      </c>
      <c r="B705" s="9">
        <v>17</v>
      </c>
      <c r="C705" s="10">
        <v>50</v>
      </c>
      <c r="D705" s="9">
        <v>7</v>
      </c>
      <c r="E705" s="9">
        <v>2</v>
      </c>
      <c r="F705" s="9">
        <v>6</v>
      </c>
      <c r="G705" s="9">
        <v>2</v>
      </c>
    </row>
    <row r="706" spans="1:7" x14ac:dyDescent="0.25">
      <c r="A706" s="9">
        <v>1708002</v>
      </c>
      <c r="B706" s="9">
        <v>17</v>
      </c>
      <c r="C706" s="10">
        <v>58</v>
      </c>
      <c r="D706" s="9">
        <v>8</v>
      </c>
      <c r="E706" s="9">
        <v>2</v>
      </c>
      <c r="F706" s="9">
        <v>15</v>
      </c>
      <c r="G706" s="9">
        <v>11</v>
      </c>
    </row>
    <row r="707" spans="1:7" x14ac:dyDescent="0.25">
      <c r="A707" s="9">
        <v>1709002</v>
      </c>
      <c r="B707" s="9">
        <v>17</v>
      </c>
      <c r="C707" s="10">
        <v>66</v>
      </c>
      <c r="D707" s="9">
        <v>9</v>
      </c>
      <c r="E707" s="9">
        <v>2</v>
      </c>
      <c r="F707" s="9">
        <v>7</v>
      </c>
      <c r="G707" s="9">
        <v>3</v>
      </c>
    </row>
    <row r="708" spans="1:7" x14ac:dyDescent="0.25">
      <c r="A708" s="9">
        <v>1710002</v>
      </c>
      <c r="B708" s="9">
        <v>17</v>
      </c>
      <c r="C708" s="10">
        <v>74</v>
      </c>
      <c r="D708" s="9">
        <v>10</v>
      </c>
      <c r="E708" s="9">
        <v>2</v>
      </c>
      <c r="F708" s="9">
        <v>16</v>
      </c>
      <c r="G708" s="9">
        <v>12</v>
      </c>
    </row>
    <row r="709" spans="1:7" x14ac:dyDescent="0.25">
      <c r="A709" s="9">
        <v>1711002</v>
      </c>
      <c r="B709" s="9">
        <v>17</v>
      </c>
      <c r="C709" s="10">
        <v>82</v>
      </c>
      <c r="D709" s="9">
        <v>11</v>
      </c>
      <c r="E709" s="9">
        <v>2</v>
      </c>
      <c r="F709" s="9">
        <v>8</v>
      </c>
      <c r="G709" s="9">
        <v>4</v>
      </c>
    </row>
    <row r="710" spans="1:7" x14ac:dyDescent="0.25">
      <c r="A710" s="9">
        <v>1712002</v>
      </c>
      <c r="B710" s="9">
        <v>17</v>
      </c>
      <c r="C710" s="10">
        <v>90</v>
      </c>
      <c r="D710" s="9">
        <v>12</v>
      </c>
      <c r="E710" s="9">
        <v>2</v>
      </c>
      <c r="F710" s="9">
        <v>17</v>
      </c>
      <c r="G710" s="9">
        <v>13</v>
      </c>
    </row>
    <row r="711" spans="1:7" x14ac:dyDescent="0.25">
      <c r="A711" s="9">
        <v>1713002</v>
      </c>
      <c r="B711" s="9">
        <v>17</v>
      </c>
      <c r="C711" s="10">
        <v>98</v>
      </c>
      <c r="D711" s="9">
        <v>13</v>
      </c>
      <c r="E711" s="9">
        <v>2</v>
      </c>
      <c r="F711" s="9">
        <v>9</v>
      </c>
      <c r="G711" s="9">
        <v>5</v>
      </c>
    </row>
    <row r="712" spans="1:7" x14ac:dyDescent="0.25">
      <c r="A712" s="9">
        <v>1714002</v>
      </c>
      <c r="B712" s="9">
        <v>17</v>
      </c>
      <c r="C712" s="10">
        <v>106</v>
      </c>
      <c r="D712" s="9">
        <v>14</v>
      </c>
      <c r="E712" s="9">
        <v>2</v>
      </c>
      <c r="F712" s="9">
        <v>1</v>
      </c>
      <c r="G712" s="9">
        <v>14</v>
      </c>
    </row>
    <row r="713" spans="1:7" x14ac:dyDescent="0.25">
      <c r="A713" s="9">
        <v>1715002</v>
      </c>
      <c r="B713" s="9">
        <v>17</v>
      </c>
      <c r="C713" s="10">
        <v>114</v>
      </c>
      <c r="D713" s="9">
        <v>15</v>
      </c>
      <c r="E713" s="9">
        <v>2</v>
      </c>
      <c r="F713" s="9">
        <v>10</v>
      </c>
      <c r="G713" s="9">
        <v>6</v>
      </c>
    </row>
    <row r="714" spans="1:7" x14ac:dyDescent="0.25">
      <c r="A714" s="9">
        <v>1716002</v>
      </c>
      <c r="B714" s="9">
        <v>17</v>
      </c>
      <c r="C714" s="10">
        <v>122</v>
      </c>
      <c r="D714" s="9">
        <v>16</v>
      </c>
      <c r="E714" s="9">
        <v>2</v>
      </c>
      <c r="F714" s="9">
        <v>2</v>
      </c>
      <c r="G714" s="9">
        <v>15</v>
      </c>
    </row>
    <row r="715" spans="1:7" x14ac:dyDescent="0.25">
      <c r="A715" s="9">
        <v>1717002</v>
      </c>
      <c r="B715" s="9">
        <v>17</v>
      </c>
      <c r="C715" s="10">
        <v>130</v>
      </c>
      <c r="D715" s="9">
        <v>17</v>
      </c>
      <c r="E715" s="9">
        <v>2</v>
      </c>
      <c r="F715" s="9">
        <v>11</v>
      </c>
      <c r="G715" s="9">
        <v>7</v>
      </c>
    </row>
    <row r="716" spans="1:7" x14ac:dyDescent="0.25">
      <c r="A716" s="9">
        <v>1701003</v>
      </c>
      <c r="B716" s="9">
        <v>17</v>
      </c>
      <c r="C716" s="10">
        <v>3</v>
      </c>
      <c r="D716" s="9">
        <v>1</v>
      </c>
      <c r="E716" s="9">
        <v>3</v>
      </c>
      <c r="F716" s="9">
        <v>4</v>
      </c>
      <c r="G716" s="9">
        <v>15</v>
      </c>
    </row>
    <row r="717" spans="1:7" x14ac:dyDescent="0.25">
      <c r="A717" s="9">
        <v>1702003</v>
      </c>
      <c r="B717" s="9">
        <v>17</v>
      </c>
      <c r="C717" s="10">
        <v>11</v>
      </c>
      <c r="D717" s="9">
        <v>2</v>
      </c>
      <c r="E717" s="9">
        <v>3</v>
      </c>
      <c r="F717" s="9">
        <v>13</v>
      </c>
      <c r="G717" s="9">
        <v>7</v>
      </c>
    </row>
    <row r="718" spans="1:7" x14ac:dyDescent="0.25">
      <c r="A718" s="9">
        <v>1703003</v>
      </c>
      <c r="B718" s="9">
        <v>17</v>
      </c>
      <c r="C718" s="10">
        <v>19</v>
      </c>
      <c r="D718" s="9">
        <v>3</v>
      </c>
      <c r="E718" s="9">
        <v>3</v>
      </c>
      <c r="F718" s="9">
        <v>5</v>
      </c>
      <c r="G718" s="9">
        <v>16</v>
      </c>
    </row>
    <row r="719" spans="1:7" x14ac:dyDescent="0.25">
      <c r="A719" s="9">
        <v>1704003</v>
      </c>
      <c r="B719" s="9">
        <v>17</v>
      </c>
      <c r="C719" s="10">
        <v>27</v>
      </c>
      <c r="D719" s="9">
        <v>4</v>
      </c>
      <c r="E719" s="9">
        <v>3</v>
      </c>
      <c r="F719" s="9">
        <v>14</v>
      </c>
      <c r="G719" s="9">
        <v>8</v>
      </c>
    </row>
    <row r="720" spans="1:7" x14ac:dyDescent="0.25">
      <c r="A720" s="9">
        <v>1705003</v>
      </c>
      <c r="B720" s="9">
        <v>17</v>
      </c>
      <c r="C720" s="10">
        <v>35</v>
      </c>
      <c r="D720" s="9">
        <v>5</v>
      </c>
      <c r="E720" s="9">
        <v>3</v>
      </c>
      <c r="F720" s="9">
        <v>6</v>
      </c>
      <c r="G720" s="9">
        <v>17</v>
      </c>
    </row>
    <row r="721" spans="1:7" x14ac:dyDescent="0.25">
      <c r="A721" s="9">
        <v>1706003</v>
      </c>
      <c r="B721" s="9">
        <v>17</v>
      </c>
      <c r="C721" s="10">
        <v>43</v>
      </c>
      <c r="D721" s="9">
        <v>6</v>
      </c>
      <c r="E721" s="9">
        <v>3</v>
      </c>
      <c r="F721" s="9">
        <v>15</v>
      </c>
      <c r="G721" s="9">
        <v>9</v>
      </c>
    </row>
    <row r="722" spans="1:7" x14ac:dyDescent="0.25">
      <c r="A722" s="9">
        <v>1707003</v>
      </c>
      <c r="B722" s="9">
        <v>17</v>
      </c>
      <c r="C722" s="10">
        <v>51</v>
      </c>
      <c r="D722" s="9">
        <v>7</v>
      </c>
      <c r="E722" s="9">
        <v>3</v>
      </c>
      <c r="F722" s="9">
        <v>7</v>
      </c>
      <c r="G722" s="9">
        <v>1</v>
      </c>
    </row>
    <row r="723" spans="1:7" x14ac:dyDescent="0.25">
      <c r="A723" s="9">
        <v>1708003</v>
      </c>
      <c r="B723" s="9">
        <v>17</v>
      </c>
      <c r="C723" s="10">
        <v>59</v>
      </c>
      <c r="D723" s="9">
        <v>8</v>
      </c>
      <c r="E723" s="9">
        <v>3</v>
      </c>
      <c r="F723" s="9">
        <v>16</v>
      </c>
      <c r="G723" s="9">
        <v>10</v>
      </c>
    </row>
    <row r="724" spans="1:7" x14ac:dyDescent="0.25">
      <c r="A724" s="9">
        <v>1709003</v>
      </c>
      <c r="B724" s="9">
        <v>17</v>
      </c>
      <c r="C724" s="10">
        <v>67</v>
      </c>
      <c r="D724" s="9">
        <v>9</v>
      </c>
      <c r="E724" s="9">
        <v>3</v>
      </c>
      <c r="F724" s="9">
        <v>8</v>
      </c>
      <c r="G724" s="9">
        <v>2</v>
      </c>
    </row>
    <row r="725" spans="1:7" x14ac:dyDescent="0.25">
      <c r="A725" s="9">
        <v>1710003</v>
      </c>
      <c r="B725" s="9">
        <v>17</v>
      </c>
      <c r="C725" s="10">
        <v>75</v>
      </c>
      <c r="D725" s="9">
        <v>10</v>
      </c>
      <c r="E725" s="9">
        <v>3</v>
      </c>
      <c r="F725" s="9">
        <v>17</v>
      </c>
      <c r="G725" s="9">
        <v>11</v>
      </c>
    </row>
    <row r="726" spans="1:7" x14ac:dyDescent="0.25">
      <c r="A726" s="9">
        <v>1711003</v>
      </c>
      <c r="B726" s="9">
        <v>17</v>
      </c>
      <c r="C726" s="10">
        <v>83</v>
      </c>
      <c r="D726" s="9">
        <v>11</v>
      </c>
      <c r="E726" s="9">
        <v>3</v>
      </c>
      <c r="F726" s="9">
        <v>9</v>
      </c>
      <c r="G726" s="9">
        <v>3</v>
      </c>
    </row>
    <row r="727" spans="1:7" x14ac:dyDescent="0.25">
      <c r="A727" s="9">
        <v>1712003</v>
      </c>
      <c r="B727" s="9">
        <v>17</v>
      </c>
      <c r="C727" s="10">
        <v>91</v>
      </c>
      <c r="D727" s="9">
        <v>12</v>
      </c>
      <c r="E727" s="9">
        <v>3</v>
      </c>
      <c r="F727" s="9">
        <v>1</v>
      </c>
      <c r="G727" s="9">
        <v>12</v>
      </c>
    </row>
    <row r="728" spans="1:7" x14ac:dyDescent="0.25">
      <c r="A728" s="9">
        <v>1713003</v>
      </c>
      <c r="B728" s="9">
        <v>17</v>
      </c>
      <c r="C728" s="10">
        <v>99</v>
      </c>
      <c r="D728" s="9">
        <v>13</v>
      </c>
      <c r="E728" s="9">
        <v>3</v>
      </c>
      <c r="F728" s="9">
        <v>10</v>
      </c>
      <c r="G728" s="9">
        <v>4</v>
      </c>
    </row>
    <row r="729" spans="1:7" x14ac:dyDescent="0.25">
      <c r="A729" s="9">
        <v>1714003</v>
      </c>
      <c r="B729" s="9">
        <v>17</v>
      </c>
      <c r="C729" s="10">
        <v>107</v>
      </c>
      <c r="D729" s="9">
        <v>14</v>
      </c>
      <c r="E729" s="9">
        <v>3</v>
      </c>
      <c r="F729" s="9">
        <v>2</v>
      </c>
      <c r="G729" s="9">
        <v>13</v>
      </c>
    </row>
    <row r="730" spans="1:7" x14ac:dyDescent="0.25">
      <c r="A730" s="9">
        <v>1715003</v>
      </c>
      <c r="B730" s="9">
        <v>17</v>
      </c>
      <c r="C730" s="10">
        <v>115</v>
      </c>
      <c r="D730" s="9">
        <v>15</v>
      </c>
      <c r="E730" s="9">
        <v>3</v>
      </c>
      <c r="F730" s="9">
        <v>11</v>
      </c>
      <c r="G730" s="9">
        <v>5</v>
      </c>
    </row>
    <row r="731" spans="1:7" x14ac:dyDescent="0.25">
      <c r="A731" s="9">
        <v>1716003</v>
      </c>
      <c r="B731" s="9">
        <v>17</v>
      </c>
      <c r="C731" s="10">
        <v>123</v>
      </c>
      <c r="D731" s="9">
        <v>16</v>
      </c>
      <c r="E731" s="9">
        <v>3</v>
      </c>
      <c r="F731" s="9">
        <v>3</v>
      </c>
      <c r="G731" s="9">
        <v>14</v>
      </c>
    </row>
    <row r="732" spans="1:7" x14ac:dyDescent="0.25">
      <c r="A732" s="9">
        <v>1717003</v>
      </c>
      <c r="B732" s="9">
        <v>17</v>
      </c>
      <c r="C732" s="10">
        <v>131</v>
      </c>
      <c r="D732" s="9">
        <v>17</v>
      </c>
      <c r="E732" s="9">
        <v>3</v>
      </c>
      <c r="F732" s="9">
        <v>12</v>
      </c>
      <c r="G732" s="9">
        <v>6</v>
      </c>
    </row>
    <row r="733" spans="1:7" x14ac:dyDescent="0.25">
      <c r="A733" s="9">
        <v>1701004</v>
      </c>
      <c r="B733" s="9">
        <v>17</v>
      </c>
      <c r="C733" s="10">
        <v>4</v>
      </c>
      <c r="D733" s="9">
        <v>1</v>
      </c>
      <c r="E733" s="9">
        <v>4</v>
      </c>
      <c r="F733" s="9">
        <v>5</v>
      </c>
      <c r="G733" s="9">
        <v>14</v>
      </c>
    </row>
    <row r="734" spans="1:7" x14ac:dyDescent="0.25">
      <c r="A734" s="9">
        <v>1702004</v>
      </c>
      <c r="B734" s="9">
        <v>17</v>
      </c>
      <c r="C734" s="10">
        <v>12</v>
      </c>
      <c r="D734" s="9">
        <v>2</v>
      </c>
      <c r="E734" s="9">
        <v>4</v>
      </c>
      <c r="F734" s="9">
        <v>14</v>
      </c>
      <c r="G734" s="9">
        <v>6</v>
      </c>
    </row>
    <row r="735" spans="1:7" x14ac:dyDescent="0.25">
      <c r="A735" s="9">
        <v>1703004</v>
      </c>
      <c r="B735" s="9">
        <v>17</v>
      </c>
      <c r="C735" s="10">
        <v>20</v>
      </c>
      <c r="D735" s="9">
        <v>3</v>
      </c>
      <c r="E735" s="9">
        <v>4</v>
      </c>
      <c r="F735" s="9">
        <v>6</v>
      </c>
      <c r="G735" s="9">
        <v>15</v>
      </c>
    </row>
    <row r="736" spans="1:7" x14ac:dyDescent="0.25">
      <c r="A736" s="9">
        <v>1704004</v>
      </c>
      <c r="B736" s="9">
        <v>17</v>
      </c>
      <c r="C736" s="10">
        <v>28</v>
      </c>
      <c r="D736" s="9">
        <v>4</v>
      </c>
      <c r="E736" s="9">
        <v>4</v>
      </c>
      <c r="F736" s="9">
        <v>15</v>
      </c>
      <c r="G736" s="9">
        <v>7</v>
      </c>
    </row>
    <row r="737" spans="1:7" x14ac:dyDescent="0.25">
      <c r="A737" s="9">
        <v>1705004</v>
      </c>
      <c r="B737" s="9">
        <v>17</v>
      </c>
      <c r="C737" s="10">
        <v>36</v>
      </c>
      <c r="D737" s="9">
        <v>5</v>
      </c>
      <c r="E737" s="9">
        <v>4</v>
      </c>
      <c r="F737" s="9">
        <v>7</v>
      </c>
      <c r="G737" s="9">
        <v>16</v>
      </c>
    </row>
    <row r="738" spans="1:7" x14ac:dyDescent="0.25">
      <c r="A738" s="9">
        <v>1706004</v>
      </c>
      <c r="B738" s="9">
        <v>17</v>
      </c>
      <c r="C738" s="10">
        <v>44</v>
      </c>
      <c r="D738" s="9">
        <v>6</v>
      </c>
      <c r="E738" s="9">
        <v>4</v>
      </c>
      <c r="F738" s="9">
        <v>16</v>
      </c>
      <c r="G738" s="9">
        <v>8</v>
      </c>
    </row>
    <row r="739" spans="1:7" x14ac:dyDescent="0.25">
      <c r="A739" s="9">
        <v>1707004</v>
      </c>
      <c r="B739" s="9">
        <v>17</v>
      </c>
      <c r="C739" s="10">
        <v>52</v>
      </c>
      <c r="D739" s="9">
        <v>7</v>
      </c>
      <c r="E739" s="9">
        <v>4</v>
      </c>
      <c r="F739" s="9">
        <v>8</v>
      </c>
      <c r="G739" s="9">
        <v>17</v>
      </c>
    </row>
    <row r="740" spans="1:7" x14ac:dyDescent="0.25">
      <c r="A740" s="9">
        <v>1708004</v>
      </c>
      <c r="B740" s="9">
        <v>17</v>
      </c>
      <c r="C740" s="10">
        <v>60</v>
      </c>
      <c r="D740" s="9">
        <v>8</v>
      </c>
      <c r="E740" s="9">
        <v>4</v>
      </c>
      <c r="F740" s="9">
        <v>17</v>
      </c>
      <c r="G740" s="9">
        <v>9</v>
      </c>
    </row>
    <row r="741" spans="1:7" x14ac:dyDescent="0.25">
      <c r="A741" s="9">
        <v>1709004</v>
      </c>
      <c r="B741" s="9">
        <v>17</v>
      </c>
      <c r="C741" s="10">
        <v>68</v>
      </c>
      <c r="D741" s="9">
        <v>9</v>
      </c>
      <c r="E741" s="9">
        <v>4</v>
      </c>
      <c r="F741" s="9">
        <v>9</v>
      </c>
      <c r="G741" s="9">
        <v>1</v>
      </c>
    </row>
    <row r="742" spans="1:7" x14ac:dyDescent="0.25">
      <c r="A742" s="9">
        <v>1710004</v>
      </c>
      <c r="B742" s="9">
        <v>17</v>
      </c>
      <c r="C742" s="10">
        <v>76</v>
      </c>
      <c r="D742" s="9">
        <v>10</v>
      </c>
      <c r="E742" s="9">
        <v>4</v>
      </c>
      <c r="F742" s="9">
        <v>1</v>
      </c>
      <c r="G742" s="9">
        <v>10</v>
      </c>
    </row>
    <row r="743" spans="1:7" x14ac:dyDescent="0.25">
      <c r="A743" s="9">
        <v>1711004</v>
      </c>
      <c r="B743" s="9">
        <v>17</v>
      </c>
      <c r="C743" s="10">
        <v>84</v>
      </c>
      <c r="D743" s="9">
        <v>11</v>
      </c>
      <c r="E743" s="9">
        <v>4</v>
      </c>
      <c r="F743" s="9">
        <v>10</v>
      </c>
      <c r="G743" s="9">
        <v>2</v>
      </c>
    </row>
    <row r="744" spans="1:7" x14ac:dyDescent="0.25">
      <c r="A744" s="9">
        <v>1712004</v>
      </c>
      <c r="B744" s="9">
        <v>17</v>
      </c>
      <c r="C744" s="10">
        <v>92</v>
      </c>
      <c r="D744" s="9">
        <v>12</v>
      </c>
      <c r="E744" s="9">
        <v>4</v>
      </c>
      <c r="F744" s="9">
        <v>2</v>
      </c>
      <c r="G744" s="9">
        <v>11</v>
      </c>
    </row>
    <row r="745" spans="1:7" x14ac:dyDescent="0.25">
      <c r="A745" s="9">
        <v>1713004</v>
      </c>
      <c r="B745" s="9">
        <v>17</v>
      </c>
      <c r="C745" s="10">
        <v>100</v>
      </c>
      <c r="D745" s="9">
        <v>13</v>
      </c>
      <c r="E745" s="9">
        <v>4</v>
      </c>
      <c r="F745" s="9">
        <v>11</v>
      </c>
      <c r="G745" s="9">
        <v>3</v>
      </c>
    </row>
    <row r="746" spans="1:7" x14ac:dyDescent="0.25">
      <c r="A746" s="9">
        <v>1714004</v>
      </c>
      <c r="B746" s="9">
        <v>17</v>
      </c>
      <c r="C746" s="10">
        <v>108</v>
      </c>
      <c r="D746" s="9">
        <v>14</v>
      </c>
      <c r="E746" s="9">
        <v>4</v>
      </c>
      <c r="F746" s="9">
        <v>3</v>
      </c>
      <c r="G746" s="9">
        <v>12</v>
      </c>
    </row>
    <row r="747" spans="1:7" x14ac:dyDescent="0.25">
      <c r="A747" s="9">
        <v>1715004</v>
      </c>
      <c r="B747" s="9">
        <v>17</v>
      </c>
      <c r="C747" s="10">
        <v>116</v>
      </c>
      <c r="D747" s="9">
        <v>15</v>
      </c>
      <c r="E747" s="9">
        <v>4</v>
      </c>
      <c r="F747" s="9">
        <v>12</v>
      </c>
      <c r="G747" s="9">
        <v>4</v>
      </c>
    </row>
    <row r="748" spans="1:7" x14ac:dyDescent="0.25">
      <c r="A748" s="9">
        <v>1716004</v>
      </c>
      <c r="B748" s="9">
        <v>17</v>
      </c>
      <c r="C748" s="10">
        <v>124</v>
      </c>
      <c r="D748" s="9">
        <v>16</v>
      </c>
      <c r="E748" s="9">
        <v>4</v>
      </c>
      <c r="F748" s="9">
        <v>4</v>
      </c>
      <c r="G748" s="9">
        <v>13</v>
      </c>
    </row>
    <row r="749" spans="1:7" x14ac:dyDescent="0.25">
      <c r="A749" s="9">
        <v>1717004</v>
      </c>
      <c r="B749" s="9">
        <v>17</v>
      </c>
      <c r="C749" s="10">
        <v>132</v>
      </c>
      <c r="D749" s="9">
        <v>17</v>
      </c>
      <c r="E749" s="9">
        <v>4</v>
      </c>
      <c r="F749" s="9">
        <v>13</v>
      </c>
      <c r="G749" s="9">
        <v>5</v>
      </c>
    </row>
    <row r="750" spans="1:7" x14ac:dyDescent="0.25">
      <c r="A750" s="9">
        <v>1701005</v>
      </c>
      <c r="B750" s="9">
        <v>17</v>
      </c>
      <c r="C750" s="10">
        <v>5</v>
      </c>
      <c r="D750" s="9">
        <v>1</v>
      </c>
      <c r="E750" s="9">
        <v>5</v>
      </c>
      <c r="F750" s="9">
        <v>6</v>
      </c>
      <c r="G750" s="9">
        <v>13</v>
      </c>
    </row>
    <row r="751" spans="1:7" x14ac:dyDescent="0.25">
      <c r="A751" s="9">
        <v>1702005</v>
      </c>
      <c r="B751" s="9">
        <v>17</v>
      </c>
      <c r="C751" s="10">
        <v>13</v>
      </c>
      <c r="D751" s="9">
        <v>2</v>
      </c>
      <c r="E751" s="9">
        <v>5</v>
      </c>
      <c r="F751" s="9">
        <v>15</v>
      </c>
      <c r="G751" s="9">
        <v>5</v>
      </c>
    </row>
    <row r="752" spans="1:7" x14ac:dyDescent="0.25">
      <c r="A752" s="9">
        <v>1703005</v>
      </c>
      <c r="B752" s="9">
        <v>17</v>
      </c>
      <c r="C752" s="10">
        <v>21</v>
      </c>
      <c r="D752" s="9">
        <v>3</v>
      </c>
      <c r="E752" s="9">
        <v>5</v>
      </c>
      <c r="F752" s="9">
        <v>7</v>
      </c>
      <c r="G752" s="9">
        <v>14</v>
      </c>
    </row>
    <row r="753" spans="1:7" x14ac:dyDescent="0.25">
      <c r="A753" s="9">
        <v>1704005</v>
      </c>
      <c r="B753" s="9">
        <v>17</v>
      </c>
      <c r="C753" s="10">
        <v>29</v>
      </c>
      <c r="D753" s="9">
        <v>4</v>
      </c>
      <c r="E753" s="9">
        <v>5</v>
      </c>
      <c r="F753" s="9">
        <v>16</v>
      </c>
      <c r="G753" s="9">
        <v>6</v>
      </c>
    </row>
    <row r="754" spans="1:7" x14ac:dyDescent="0.25">
      <c r="A754" s="9">
        <v>1705005</v>
      </c>
      <c r="B754" s="9">
        <v>17</v>
      </c>
      <c r="C754" s="10">
        <v>37</v>
      </c>
      <c r="D754" s="9">
        <v>5</v>
      </c>
      <c r="E754" s="9">
        <v>5</v>
      </c>
      <c r="F754" s="9">
        <v>8</v>
      </c>
      <c r="G754" s="9">
        <v>15</v>
      </c>
    </row>
    <row r="755" spans="1:7" x14ac:dyDescent="0.25">
      <c r="A755" s="9">
        <v>1706005</v>
      </c>
      <c r="B755" s="9">
        <v>17</v>
      </c>
      <c r="C755" s="10">
        <v>45</v>
      </c>
      <c r="D755" s="9">
        <v>6</v>
      </c>
      <c r="E755" s="9">
        <v>5</v>
      </c>
      <c r="F755" s="9">
        <v>17</v>
      </c>
      <c r="G755" s="9">
        <v>7</v>
      </c>
    </row>
    <row r="756" spans="1:7" x14ac:dyDescent="0.25">
      <c r="A756" s="9">
        <v>1707005</v>
      </c>
      <c r="B756" s="9">
        <v>17</v>
      </c>
      <c r="C756" s="10">
        <v>53</v>
      </c>
      <c r="D756" s="9">
        <v>7</v>
      </c>
      <c r="E756" s="9">
        <v>5</v>
      </c>
      <c r="F756" s="9">
        <v>9</v>
      </c>
      <c r="G756" s="9">
        <v>16</v>
      </c>
    </row>
    <row r="757" spans="1:7" x14ac:dyDescent="0.25">
      <c r="A757" s="9">
        <v>1708005</v>
      </c>
      <c r="B757" s="9">
        <v>17</v>
      </c>
      <c r="C757" s="10">
        <v>61</v>
      </c>
      <c r="D757" s="9">
        <v>8</v>
      </c>
      <c r="E757" s="9">
        <v>5</v>
      </c>
      <c r="F757" s="9">
        <v>1</v>
      </c>
      <c r="G757" s="9">
        <v>8</v>
      </c>
    </row>
    <row r="758" spans="1:7" x14ac:dyDescent="0.25">
      <c r="A758" s="9">
        <v>1709005</v>
      </c>
      <c r="B758" s="9">
        <v>17</v>
      </c>
      <c r="C758" s="10">
        <v>69</v>
      </c>
      <c r="D758" s="9">
        <v>9</v>
      </c>
      <c r="E758" s="9">
        <v>5</v>
      </c>
      <c r="F758" s="9">
        <v>10</v>
      </c>
      <c r="G758" s="9">
        <v>17</v>
      </c>
    </row>
    <row r="759" spans="1:7" x14ac:dyDescent="0.25">
      <c r="A759" s="9">
        <v>1710005</v>
      </c>
      <c r="B759" s="9">
        <v>17</v>
      </c>
      <c r="C759" s="10">
        <v>77</v>
      </c>
      <c r="D759" s="9">
        <v>10</v>
      </c>
      <c r="E759" s="9">
        <v>5</v>
      </c>
      <c r="F759" s="9">
        <v>2</v>
      </c>
      <c r="G759" s="9">
        <v>9</v>
      </c>
    </row>
    <row r="760" spans="1:7" x14ac:dyDescent="0.25">
      <c r="A760" s="9">
        <v>1711005</v>
      </c>
      <c r="B760" s="9">
        <v>17</v>
      </c>
      <c r="C760" s="10">
        <v>85</v>
      </c>
      <c r="D760" s="9">
        <v>11</v>
      </c>
      <c r="E760" s="9">
        <v>5</v>
      </c>
      <c r="F760" s="9">
        <v>11</v>
      </c>
      <c r="G760" s="9">
        <v>1</v>
      </c>
    </row>
    <row r="761" spans="1:7" x14ac:dyDescent="0.25">
      <c r="A761" s="9">
        <v>1712005</v>
      </c>
      <c r="B761" s="9">
        <v>17</v>
      </c>
      <c r="C761" s="10">
        <v>93</v>
      </c>
      <c r="D761" s="9">
        <v>12</v>
      </c>
      <c r="E761" s="9">
        <v>5</v>
      </c>
      <c r="F761" s="9">
        <v>3</v>
      </c>
      <c r="G761" s="9">
        <v>10</v>
      </c>
    </row>
    <row r="762" spans="1:7" x14ac:dyDescent="0.25">
      <c r="A762" s="9">
        <v>1713005</v>
      </c>
      <c r="B762" s="9">
        <v>17</v>
      </c>
      <c r="C762" s="10">
        <v>101</v>
      </c>
      <c r="D762" s="9">
        <v>13</v>
      </c>
      <c r="E762" s="9">
        <v>5</v>
      </c>
      <c r="F762" s="9">
        <v>12</v>
      </c>
      <c r="G762" s="9">
        <v>2</v>
      </c>
    </row>
    <row r="763" spans="1:7" x14ac:dyDescent="0.25">
      <c r="A763" s="9">
        <v>1714005</v>
      </c>
      <c r="B763" s="9">
        <v>17</v>
      </c>
      <c r="C763" s="10">
        <v>109</v>
      </c>
      <c r="D763" s="9">
        <v>14</v>
      </c>
      <c r="E763" s="9">
        <v>5</v>
      </c>
      <c r="F763" s="9">
        <v>4</v>
      </c>
      <c r="G763" s="9">
        <v>11</v>
      </c>
    </row>
    <row r="764" spans="1:7" x14ac:dyDescent="0.25">
      <c r="A764" s="9">
        <v>1715005</v>
      </c>
      <c r="B764" s="9">
        <v>17</v>
      </c>
      <c r="C764" s="10">
        <v>117</v>
      </c>
      <c r="D764" s="9">
        <v>15</v>
      </c>
      <c r="E764" s="9">
        <v>5</v>
      </c>
      <c r="F764" s="9">
        <v>13</v>
      </c>
      <c r="G764" s="9">
        <v>3</v>
      </c>
    </row>
    <row r="765" spans="1:7" x14ac:dyDescent="0.25">
      <c r="A765" s="9">
        <v>1716005</v>
      </c>
      <c r="B765" s="9">
        <v>17</v>
      </c>
      <c r="C765" s="10">
        <v>125</v>
      </c>
      <c r="D765" s="9">
        <v>16</v>
      </c>
      <c r="E765" s="9">
        <v>5</v>
      </c>
      <c r="F765" s="9">
        <v>5</v>
      </c>
      <c r="G765" s="9">
        <v>12</v>
      </c>
    </row>
    <row r="766" spans="1:7" x14ac:dyDescent="0.25">
      <c r="A766" s="9">
        <v>1717005</v>
      </c>
      <c r="B766" s="9">
        <v>17</v>
      </c>
      <c r="C766" s="10">
        <v>133</v>
      </c>
      <c r="D766" s="9">
        <v>17</v>
      </c>
      <c r="E766" s="9">
        <v>5</v>
      </c>
      <c r="F766" s="9">
        <v>14</v>
      </c>
      <c r="G766" s="9">
        <v>4</v>
      </c>
    </row>
    <row r="767" spans="1:7" x14ac:dyDescent="0.25">
      <c r="A767" s="9">
        <v>1701006</v>
      </c>
      <c r="B767" s="9">
        <v>17</v>
      </c>
      <c r="C767" s="10">
        <v>6</v>
      </c>
      <c r="D767" s="9">
        <v>1</v>
      </c>
      <c r="E767" s="9">
        <v>6</v>
      </c>
      <c r="F767" s="9">
        <v>7</v>
      </c>
      <c r="G767" s="9">
        <v>12</v>
      </c>
    </row>
    <row r="768" spans="1:7" x14ac:dyDescent="0.25">
      <c r="A768" s="9">
        <v>1702006</v>
      </c>
      <c r="B768" s="9">
        <v>17</v>
      </c>
      <c r="C768" s="10">
        <v>14</v>
      </c>
      <c r="D768" s="9">
        <v>2</v>
      </c>
      <c r="E768" s="9">
        <v>6</v>
      </c>
      <c r="F768" s="9">
        <v>16</v>
      </c>
      <c r="G768" s="9">
        <v>4</v>
      </c>
    </row>
    <row r="769" spans="1:7" x14ac:dyDescent="0.25">
      <c r="A769" s="9">
        <v>1703006</v>
      </c>
      <c r="B769" s="9">
        <v>17</v>
      </c>
      <c r="C769" s="10">
        <v>22</v>
      </c>
      <c r="D769" s="9">
        <v>3</v>
      </c>
      <c r="E769" s="9">
        <v>6</v>
      </c>
      <c r="F769" s="9">
        <v>8</v>
      </c>
      <c r="G769" s="9">
        <v>13</v>
      </c>
    </row>
    <row r="770" spans="1:7" x14ac:dyDescent="0.25">
      <c r="A770" s="9">
        <v>1704006</v>
      </c>
      <c r="B770" s="9">
        <v>17</v>
      </c>
      <c r="C770" s="10">
        <v>30</v>
      </c>
      <c r="D770" s="9">
        <v>4</v>
      </c>
      <c r="E770" s="9">
        <v>6</v>
      </c>
      <c r="F770" s="9">
        <v>17</v>
      </c>
      <c r="G770" s="9">
        <v>5</v>
      </c>
    </row>
    <row r="771" spans="1:7" x14ac:dyDescent="0.25">
      <c r="A771" s="9">
        <v>1705006</v>
      </c>
      <c r="B771" s="9">
        <v>17</v>
      </c>
      <c r="C771" s="10">
        <v>38</v>
      </c>
      <c r="D771" s="9">
        <v>5</v>
      </c>
      <c r="E771" s="9">
        <v>6</v>
      </c>
      <c r="F771" s="9">
        <v>9</v>
      </c>
      <c r="G771" s="9">
        <v>14</v>
      </c>
    </row>
    <row r="772" spans="1:7" x14ac:dyDescent="0.25">
      <c r="A772" s="9">
        <v>1706006</v>
      </c>
      <c r="B772" s="9">
        <v>17</v>
      </c>
      <c r="C772" s="10">
        <v>46</v>
      </c>
      <c r="D772" s="9">
        <v>6</v>
      </c>
      <c r="E772" s="9">
        <v>6</v>
      </c>
      <c r="F772" s="9">
        <v>1</v>
      </c>
      <c r="G772" s="9">
        <v>6</v>
      </c>
    </row>
    <row r="773" spans="1:7" x14ac:dyDescent="0.25">
      <c r="A773" s="9">
        <v>1707006</v>
      </c>
      <c r="B773" s="9">
        <v>17</v>
      </c>
      <c r="C773" s="10">
        <v>54</v>
      </c>
      <c r="D773" s="9">
        <v>7</v>
      </c>
      <c r="E773" s="9">
        <v>6</v>
      </c>
      <c r="F773" s="9">
        <v>10</v>
      </c>
      <c r="G773" s="9">
        <v>15</v>
      </c>
    </row>
    <row r="774" spans="1:7" x14ac:dyDescent="0.25">
      <c r="A774" s="9">
        <v>1708006</v>
      </c>
      <c r="B774" s="9">
        <v>17</v>
      </c>
      <c r="C774" s="10">
        <v>62</v>
      </c>
      <c r="D774" s="9">
        <v>8</v>
      </c>
      <c r="E774" s="9">
        <v>6</v>
      </c>
      <c r="F774" s="9">
        <v>2</v>
      </c>
      <c r="G774" s="9">
        <v>7</v>
      </c>
    </row>
    <row r="775" spans="1:7" x14ac:dyDescent="0.25">
      <c r="A775" s="9">
        <v>1709006</v>
      </c>
      <c r="B775" s="9">
        <v>17</v>
      </c>
      <c r="C775" s="10">
        <v>70</v>
      </c>
      <c r="D775" s="9">
        <v>9</v>
      </c>
      <c r="E775" s="9">
        <v>6</v>
      </c>
      <c r="F775" s="9">
        <v>11</v>
      </c>
      <c r="G775" s="9">
        <v>16</v>
      </c>
    </row>
    <row r="776" spans="1:7" x14ac:dyDescent="0.25">
      <c r="A776" s="9">
        <v>1710006</v>
      </c>
      <c r="B776" s="9">
        <v>17</v>
      </c>
      <c r="C776" s="10">
        <v>78</v>
      </c>
      <c r="D776" s="9">
        <v>10</v>
      </c>
      <c r="E776" s="9">
        <v>6</v>
      </c>
      <c r="F776" s="9">
        <v>3</v>
      </c>
      <c r="G776" s="9">
        <v>8</v>
      </c>
    </row>
    <row r="777" spans="1:7" x14ac:dyDescent="0.25">
      <c r="A777" s="9">
        <v>1711006</v>
      </c>
      <c r="B777" s="9">
        <v>17</v>
      </c>
      <c r="C777" s="10">
        <v>86</v>
      </c>
      <c r="D777" s="9">
        <v>11</v>
      </c>
      <c r="E777" s="9">
        <v>6</v>
      </c>
      <c r="F777" s="9">
        <v>12</v>
      </c>
      <c r="G777" s="9">
        <v>17</v>
      </c>
    </row>
    <row r="778" spans="1:7" x14ac:dyDescent="0.25">
      <c r="A778" s="9">
        <v>1712006</v>
      </c>
      <c r="B778" s="9">
        <v>17</v>
      </c>
      <c r="C778" s="10">
        <v>94</v>
      </c>
      <c r="D778" s="9">
        <v>12</v>
      </c>
      <c r="E778" s="9">
        <v>6</v>
      </c>
      <c r="F778" s="9">
        <v>4</v>
      </c>
      <c r="G778" s="9">
        <v>9</v>
      </c>
    </row>
    <row r="779" spans="1:7" x14ac:dyDescent="0.25">
      <c r="A779" s="9">
        <v>1713006</v>
      </c>
      <c r="B779" s="9">
        <v>17</v>
      </c>
      <c r="C779" s="10">
        <v>102</v>
      </c>
      <c r="D779" s="9">
        <v>13</v>
      </c>
      <c r="E779" s="9">
        <v>6</v>
      </c>
      <c r="F779" s="9">
        <v>13</v>
      </c>
      <c r="G779" s="9">
        <v>1</v>
      </c>
    </row>
    <row r="780" spans="1:7" x14ac:dyDescent="0.25">
      <c r="A780" s="9">
        <v>1714006</v>
      </c>
      <c r="B780" s="9">
        <v>17</v>
      </c>
      <c r="C780" s="10">
        <v>110</v>
      </c>
      <c r="D780" s="9">
        <v>14</v>
      </c>
      <c r="E780" s="9">
        <v>6</v>
      </c>
      <c r="F780" s="9">
        <v>5</v>
      </c>
      <c r="G780" s="9">
        <v>10</v>
      </c>
    </row>
    <row r="781" spans="1:7" x14ac:dyDescent="0.25">
      <c r="A781" s="9">
        <v>1715006</v>
      </c>
      <c r="B781" s="9">
        <v>17</v>
      </c>
      <c r="C781" s="10">
        <v>118</v>
      </c>
      <c r="D781" s="9">
        <v>15</v>
      </c>
      <c r="E781" s="9">
        <v>6</v>
      </c>
      <c r="F781" s="9">
        <v>14</v>
      </c>
      <c r="G781" s="9">
        <v>2</v>
      </c>
    </row>
    <row r="782" spans="1:7" x14ac:dyDescent="0.25">
      <c r="A782" s="9">
        <v>1716006</v>
      </c>
      <c r="B782" s="9">
        <v>17</v>
      </c>
      <c r="C782" s="10">
        <v>126</v>
      </c>
      <c r="D782" s="9">
        <v>16</v>
      </c>
      <c r="E782" s="9">
        <v>6</v>
      </c>
      <c r="F782" s="9">
        <v>6</v>
      </c>
      <c r="G782" s="9">
        <v>11</v>
      </c>
    </row>
    <row r="783" spans="1:7" x14ac:dyDescent="0.25">
      <c r="A783" s="9">
        <v>1717006</v>
      </c>
      <c r="B783" s="9">
        <v>17</v>
      </c>
      <c r="C783" s="10">
        <v>134</v>
      </c>
      <c r="D783" s="9">
        <v>17</v>
      </c>
      <c r="E783" s="9">
        <v>6</v>
      </c>
      <c r="F783" s="9">
        <v>15</v>
      </c>
      <c r="G783" s="9">
        <v>3</v>
      </c>
    </row>
    <row r="784" spans="1:7" x14ac:dyDescent="0.25">
      <c r="A784" s="9">
        <v>1701007</v>
      </c>
      <c r="B784" s="9">
        <v>17</v>
      </c>
      <c r="C784" s="10">
        <v>7</v>
      </c>
      <c r="D784" s="9">
        <v>1</v>
      </c>
      <c r="E784" s="9">
        <v>7</v>
      </c>
      <c r="F784" s="9">
        <v>8</v>
      </c>
      <c r="G784" s="9">
        <v>11</v>
      </c>
    </row>
    <row r="785" spans="1:7" x14ac:dyDescent="0.25">
      <c r="A785" s="9">
        <v>1702007</v>
      </c>
      <c r="B785" s="9">
        <v>17</v>
      </c>
      <c r="C785" s="10">
        <v>15</v>
      </c>
      <c r="D785" s="9">
        <v>2</v>
      </c>
      <c r="E785" s="9">
        <v>7</v>
      </c>
      <c r="F785" s="9">
        <v>17</v>
      </c>
      <c r="G785" s="9">
        <v>3</v>
      </c>
    </row>
    <row r="786" spans="1:7" x14ac:dyDescent="0.25">
      <c r="A786" s="9">
        <v>1703007</v>
      </c>
      <c r="B786" s="9">
        <v>17</v>
      </c>
      <c r="C786" s="10">
        <v>23</v>
      </c>
      <c r="D786" s="9">
        <v>3</v>
      </c>
      <c r="E786" s="9">
        <v>7</v>
      </c>
      <c r="F786" s="9">
        <v>9</v>
      </c>
      <c r="G786" s="9">
        <v>12</v>
      </c>
    </row>
    <row r="787" spans="1:7" x14ac:dyDescent="0.25">
      <c r="A787" s="9">
        <v>1704007</v>
      </c>
      <c r="B787" s="9">
        <v>17</v>
      </c>
      <c r="C787" s="10">
        <v>31</v>
      </c>
      <c r="D787" s="9">
        <v>4</v>
      </c>
      <c r="E787" s="9">
        <v>7</v>
      </c>
      <c r="F787" s="9">
        <v>1</v>
      </c>
      <c r="G787" s="9">
        <v>4</v>
      </c>
    </row>
    <row r="788" spans="1:7" x14ac:dyDescent="0.25">
      <c r="A788" s="9">
        <v>1705007</v>
      </c>
      <c r="B788" s="9">
        <v>17</v>
      </c>
      <c r="C788" s="10">
        <v>39</v>
      </c>
      <c r="D788" s="9">
        <v>5</v>
      </c>
      <c r="E788" s="9">
        <v>7</v>
      </c>
      <c r="F788" s="9">
        <v>10</v>
      </c>
      <c r="G788" s="9">
        <v>13</v>
      </c>
    </row>
    <row r="789" spans="1:7" x14ac:dyDescent="0.25">
      <c r="A789" s="9">
        <v>1706007</v>
      </c>
      <c r="B789" s="9">
        <v>17</v>
      </c>
      <c r="C789" s="10">
        <v>47</v>
      </c>
      <c r="D789" s="9">
        <v>6</v>
      </c>
      <c r="E789" s="9">
        <v>7</v>
      </c>
      <c r="F789" s="9">
        <v>2</v>
      </c>
      <c r="G789" s="9">
        <v>5</v>
      </c>
    </row>
    <row r="790" spans="1:7" x14ac:dyDescent="0.25">
      <c r="A790" s="9">
        <v>1707007</v>
      </c>
      <c r="B790" s="9">
        <v>17</v>
      </c>
      <c r="C790" s="10">
        <v>55</v>
      </c>
      <c r="D790" s="9">
        <v>7</v>
      </c>
      <c r="E790" s="9">
        <v>7</v>
      </c>
      <c r="F790" s="9">
        <v>11</v>
      </c>
      <c r="G790" s="9">
        <v>14</v>
      </c>
    </row>
    <row r="791" spans="1:7" x14ac:dyDescent="0.25">
      <c r="A791" s="9">
        <v>1708007</v>
      </c>
      <c r="B791" s="9">
        <v>17</v>
      </c>
      <c r="C791" s="10">
        <v>63</v>
      </c>
      <c r="D791" s="9">
        <v>8</v>
      </c>
      <c r="E791" s="9">
        <v>7</v>
      </c>
      <c r="F791" s="9">
        <v>3</v>
      </c>
      <c r="G791" s="9">
        <v>6</v>
      </c>
    </row>
    <row r="792" spans="1:7" x14ac:dyDescent="0.25">
      <c r="A792" s="9">
        <v>1709007</v>
      </c>
      <c r="B792" s="9">
        <v>17</v>
      </c>
      <c r="C792" s="10">
        <v>71</v>
      </c>
      <c r="D792" s="9">
        <v>9</v>
      </c>
      <c r="E792" s="9">
        <v>7</v>
      </c>
      <c r="F792" s="9">
        <v>12</v>
      </c>
      <c r="G792" s="9">
        <v>15</v>
      </c>
    </row>
    <row r="793" spans="1:7" x14ac:dyDescent="0.25">
      <c r="A793" s="9">
        <v>1710007</v>
      </c>
      <c r="B793" s="9">
        <v>17</v>
      </c>
      <c r="C793" s="10">
        <v>79</v>
      </c>
      <c r="D793" s="9">
        <v>10</v>
      </c>
      <c r="E793" s="9">
        <v>7</v>
      </c>
      <c r="F793" s="9">
        <v>4</v>
      </c>
      <c r="G793" s="9">
        <v>7</v>
      </c>
    </row>
    <row r="794" spans="1:7" x14ac:dyDescent="0.25">
      <c r="A794" s="9">
        <v>1711007</v>
      </c>
      <c r="B794" s="9">
        <v>17</v>
      </c>
      <c r="C794" s="10">
        <v>87</v>
      </c>
      <c r="D794" s="9">
        <v>11</v>
      </c>
      <c r="E794" s="9">
        <v>7</v>
      </c>
      <c r="F794" s="9">
        <v>13</v>
      </c>
      <c r="G794" s="9">
        <v>16</v>
      </c>
    </row>
    <row r="795" spans="1:7" x14ac:dyDescent="0.25">
      <c r="A795" s="9">
        <v>1712007</v>
      </c>
      <c r="B795" s="9">
        <v>17</v>
      </c>
      <c r="C795" s="10">
        <v>95</v>
      </c>
      <c r="D795" s="9">
        <v>12</v>
      </c>
      <c r="E795" s="9">
        <v>7</v>
      </c>
      <c r="F795" s="9">
        <v>5</v>
      </c>
      <c r="G795" s="9">
        <v>8</v>
      </c>
    </row>
    <row r="796" spans="1:7" x14ac:dyDescent="0.25">
      <c r="A796" s="9">
        <v>1713007</v>
      </c>
      <c r="B796" s="9">
        <v>17</v>
      </c>
      <c r="C796" s="10">
        <v>103</v>
      </c>
      <c r="D796" s="9">
        <v>13</v>
      </c>
      <c r="E796" s="9">
        <v>7</v>
      </c>
      <c r="F796" s="9">
        <v>14</v>
      </c>
      <c r="G796" s="9">
        <v>17</v>
      </c>
    </row>
    <row r="797" spans="1:7" x14ac:dyDescent="0.25">
      <c r="A797" s="9">
        <v>1714007</v>
      </c>
      <c r="B797" s="9">
        <v>17</v>
      </c>
      <c r="C797" s="10">
        <v>111</v>
      </c>
      <c r="D797" s="9">
        <v>14</v>
      </c>
      <c r="E797" s="9">
        <v>7</v>
      </c>
      <c r="F797" s="9">
        <v>6</v>
      </c>
      <c r="G797" s="9">
        <v>9</v>
      </c>
    </row>
    <row r="798" spans="1:7" x14ac:dyDescent="0.25">
      <c r="A798" s="9">
        <v>1715007</v>
      </c>
      <c r="B798" s="9">
        <v>17</v>
      </c>
      <c r="C798" s="10">
        <v>119</v>
      </c>
      <c r="D798" s="9">
        <v>15</v>
      </c>
      <c r="E798" s="9">
        <v>7</v>
      </c>
      <c r="F798" s="9">
        <v>15</v>
      </c>
      <c r="G798" s="9">
        <v>1</v>
      </c>
    </row>
    <row r="799" spans="1:7" x14ac:dyDescent="0.25">
      <c r="A799" s="9">
        <v>1716007</v>
      </c>
      <c r="B799" s="9">
        <v>17</v>
      </c>
      <c r="C799" s="10">
        <v>127</v>
      </c>
      <c r="D799" s="9">
        <v>16</v>
      </c>
      <c r="E799" s="9">
        <v>7</v>
      </c>
      <c r="F799" s="9">
        <v>7</v>
      </c>
      <c r="G799" s="9">
        <v>10</v>
      </c>
    </row>
    <row r="800" spans="1:7" x14ac:dyDescent="0.25">
      <c r="A800" s="9">
        <v>1717007</v>
      </c>
      <c r="B800" s="9">
        <v>17</v>
      </c>
      <c r="C800" s="10">
        <v>135</v>
      </c>
      <c r="D800" s="9">
        <v>17</v>
      </c>
      <c r="E800" s="9">
        <v>7</v>
      </c>
      <c r="F800" s="9">
        <v>16</v>
      </c>
      <c r="G800" s="9">
        <v>2</v>
      </c>
    </row>
    <row r="801" spans="1:7" x14ac:dyDescent="0.25">
      <c r="A801" s="9">
        <v>1701008</v>
      </c>
      <c r="B801" s="9">
        <v>17</v>
      </c>
      <c r="C801" s="10">
        <v>8</v>
      </c>
      <c r="D801" s="9">
        <v>1</v>
      </c>
      <c r="E801" s="9">
        <v>8</v>
      </c>
      <c r="F801" s="9">
        <v>9</v>
      </c>
      <c r="G801" s="9">
        <v>10</v>
      </c>
    </row>
    <row r="802" spans="1:7" x14ac:dyDescent="0.25">
      <c r="A802" s="9">
        <v>1702008</v>
      </c>
      <c r="B802" s="9">
        <v>17</v>
      </c>
      <c r="C802" s="10">
        <v>16</v>
      </c>
      <c r="D802" s="9">
        <v>2</v>
      </c>
      <c r="E802" s="9">
        <v>8</v>
      </c>
      <c r="F802" s="9">
        <v>1</v>
      </c>
      <c r="G802" s="9">
        <v>2</v>
      </c>
    </row>
    <row r="803" spans="1:7" x14ac:dyDescent="0.25">
      <c r="A803" s="9">
        <v>1703008</v>
      </c>
      <c r="B803" s="9">
        <v>17</v>
      </c>
      <c r="C803" s="10">
        <v>24</v>
      </c>
      <c r="D803" s="9">
        <v>3</v>
      </c>
      <c r="E803" s="9">
        <v>8</v>
      </c>
      <c r="F803" s="9">
        <v>10</v>
      </c>
      <c r="G803" s="9">
        <v>11</v>
      </c>
    </row>
    <row r="804" spans="1:7" x14ac:dyDescent="0.25">
      <c r="A804" s="9">
        <v>1704008</v>
      </c>
      <c r="B804" s="9">
        <v>17</v>
      </c>
      <c r="C804" s="10">
        <v>32</v>
      </c>
      <c r="D804" s="9">
        <v>4</v>
      </c>
      <c r="E804" s="9">
        <v>8</v>
      </c>
      <c r="F804" s="9">
        <v>2</v>
      </c>
      <c r="G804" s="9">
        <v>3</v>
      </c>
    </row>
    <row r="805" spans="1:7" x14ac:dyDescent="0.25">
      <c r="A805" s="9">
        <v>1705008</v>
      </c>
      <c r="B805" s="9">
        <v>17</v>
      </c>
      <c r="C805" s="10">
        <v>40</v>
      </c>
      <c r="D805" s="9">
        <v>5</v>
      </c>
      <c r="E805" s="9">
        <v>8</v>
      </c>
      <c r="F805" s="9">
        <v>11</v>
      </c>
      <c r="G805" s="9">
        <v>12</v>
      </c>
    </row>
    <row r="806" spans="1:7" x14ac:dyDescent="0.25">
      <c r="A806" s="9">
        <v>1706008</v>
      </c>
      <c r="B806" s="9">
        <v>17</v>
      </c>
      <c r="C806" s="10">
        <v>48</v>
      </c>
      <c r="D806" s="9">
        <v>6</v>
      </c>
      <c r="E806" s="9">
        <v>8</v>
      </c>
      <c r="F806" s="9">
        <v>3</v>
      </c>
      <c r="G806" s="9">
        <v>4</v>
      </c>
    </row>
    <row r="807" spans="1:7" x14ac:dyDescent="0.25">
      <c r="A807" s="9">
        <v>1707008</v>
      </c>
      <c r="B807" s="9">
        <v>17</v>
      </c>
      <c r="C807" s="10">
        <v>56</v>
      </c>
      <c r="D807" s="9">
        <v>7</v>
      </c>
      <c r="E807" s="9">
        <v>8</v>
      </c>
      <c r="F807" s="9">
        <v>12</v>
      </c>
      <c r="G807" s="9">
        <v>13</v>
      </c>
    </row>
    <row r="808" spans="1:7" x14ac:dyDescent="0.25">
      <c r="A808" s="9">
        <v>1708008</v>
      </c>
      <c r="B808" s="9">
        <v>17</v>
      </c>
      <c r="C808" s="10">
        <v>64</v>
      </c>
      <c r="D808" s="9">
        <v>8</v>
      </c>
      <c r="E808" s="9">
        <v>8</v>
      </c>
      <c r="F808" s="9">
        <v>4</v>
      </c>
      <c r="G808" s="9">
        <v>5</v>
      </c>
    </row>
    <row r="809" spans="1:7" x14ac:dyDescent="0.25">
      <c r="A809" s="9">
        <v>1709008</v>
      </c>
      <c r="B809" s="9">
        <v>17</v>
      </c>
      <c r="C809" s="10">
        <v>72</v>
      </c>
      <c r="D809" s="9">
        <v>9</v>
      </c>
      <c r="E809" s="9">
        <v>8</v>
      </c>
      <c r="F809" s="9">
        <v>13</v>
      </c>
      <c r="G809" s="9">
        <v>14</v>
      </c>
    </row>
    <row r="810" spans="1:7" x14ac:dyDescent="0.25">
      <c r="A810" s="9">
        <v>1710008</v>
      </c>
      <c r="B810" s="9">
        <v>17</v>
      </c>
      <c r="C810" s="10">
        <v>80</v>
      </c>
      <c r="D810" s="9">
        <v>10</v>
      </c>
      <c r="E810" s="9">
        <v>8</v>
      </c>
      <c r="F810" s="9">
        <v>5</v>
      </c>
      <c r="G810" s="9">
        <v>6</v>
      </c>
    </row>
    <row r="811" spans="1:7" x14ac:dyDescent="0.25">
      <c r="A811" s="9">
        <v>1711008</v>
      </c>
      <c r="B811" s="9">
        <v>17</v>
      </c>
      <c r="C811" s="10">
        <v>88</v>
      </c>
      <c r="D811" s="9">
        <v>11</v>
      </c>
      <c r="E811" s="9">
        <v>8</v>
      </c>
      <c r="F811" s="9">
        <v>14</v>
      </c>
      <c r="G811" s="9">
        <v>15</v>
      </c>
    </row>
    <row r="812" spans="1:7" x14ac:dyDescent="0.25">
      <c r="A812" s="9">
        <v>1712008</v>
      </c>
      <c r="B812" s="9">
        <v>17</v>
      </c>
      <c r="C812" s="10">
        <v>96</v>
      </c>
      <c r="D812" s="9">
        <v>12</v>
      </c>
      <c r="E812" s="9">
        <v>8</v>
      </c>
      <c r="F812" s="9">
        <v>6</v>
      </c>
      <c r="G812" s="9">
        <v>7</v>
      </c>
    </row>
    <row r="813" spans="1:7" x14ac:dyDescent="0.25">
      <c r="A813" s="9">
        <v>1713008</v>
      </c>
      <c r="B813" s="9">
        <v>17</v>
      </c>
      <c r="C813" s="10">
        <v>104</v>
      </c>
      <c r="D813" s="9">
        <v>13</v>
      </c>
      <c r="E813" s="9">
        <v>8</v>
      </c>
      <c r="F813" s="9">
        <v>15</v>
      </c>
      <c r="G813" s="9">
        <v>16</v>
      </c>
    </row>
    <row r="814" spans="1:7" x14ac:dyDescent="0.25">
      <c r="A814" s="9">
        <v>1714008</v>
      </c>
      <c r="B814" s="9">
        <v>17</v>
      </c>
      <c r="C814" s="10">
        <v>112</v>
      </c>
      <c r="D814" s="9">
        <v>14</v>
      </c>
      <c r="E814" s="9">
        <v>8</v>
      </c>
      <c r="F814" s="9">
        <v>7</v>
      </c>
      <c r="G814" s="9">
        <v>8</v>
      </c>
    </row>
    <row r="815" spans="1:7" x14ac:dyDescent="0.25">
      <c r="A815" s="9">
        <v>1715008</v>
      </c>
      <c r="B815" s="9">
        <v>17</v>
      </c>
      <c r="C815" s="10">
        <v>120</v>
      </c>
      <c r="D815" s="9">
        <v>15</v>
      </c>
      <c r="E815" s="9">
        <v>8</v>
      </c>
      <c r="F815" s="9">
        <v>16</v>
      </c>
      <c r="G815" s="9">
        <v>17</v>
      </c>
    </row>
    <row r="816" spans="1:7" x14ac:dyDescent="0.25">
      <c r="A816" s="9">
        <v>1716008</v>
      </c>
      <c r="B816" s="9">
        <v>17</v>
      </c>
      <c r="C816" s="10">
        <v>128</v>
      </c>
      <c r="D816" s="9">
        <v>16</v>
      </c>
      <c r="E816" s="9">
        <v>8</v>
      </c>
      <c r="F816" s="9">
        <v>8</v>
      </c>
      <c r="G816" s="9">
        <v>9</v>
      </c>
    </row>
    <row r="817" spans="1:7" x14ac:dyDescent="0.25">
      <c r="A817" s="9">
        <v>1717008</v>
      </c>
      <c r="B817" s="9">
        <v>17</v>
      </c>
      <c r="C817" s="10">
        <v>136</v>
      </c>
      <c r="D817" s="9">
        <v>17</v>
      </c>
      <c r="E817" s="9">
        <v>8</v>
      </c>
      <c r="F817" s="9">
        <v>17</v>
      </c>
      <c r="G817" s="9">
        <v>1</v>
      </c>
    </row>
    <row r="818" spans="1:7" x14ac:dyDescent="0.25">
      <c r="A818" s="11">
        <v>1801001</v>
      </c>
      <c r="B818" s="11">
        <v>18</v>
      </c>
      <c r="C818" s="13">
        <v>1</v>
      </c>
      <c r="D818" s="11">
        <v>1</v>
      </c>
      <c r="E818" s="11">
        <v>1</v>
      </c>
      <c r="F818" s="11">
        <v>3</v>
      </c>
      <c r="G818" s="11">
        <v>18</v>
      </c>
    </row>
    <row r="819" spans="1:7" x14ac:dyDescent="0.25">
      <c r="A819" s="11">
        <v>1802001</v>
      </c>
      <c r="B819" s="11">
        <v>18</v>
      </c>
      <c r="C819" s="13">
        <v>10</v>
      </c>
      <c r="D819" s="11">
        <v>2</v>
      </c>
      <c r="E819" s="11">
        <v>1</v>
      </c>
      <c r="F819" s="11">
        <v>12</v>
      </c>
      <c r="G819" s="11">
        <v>8</v>
      </c>
    </row>
    <row r="820" spans="1:7" x14ac:dyDescent="0.25">
      <c r="A820" s="11">
        <v>1803001</v>
      </c>
      <c r="B820" s="11">
        <v>18</v>
      </c>
      <c r="C820" s="13">
        <v>19</v>
      </c>
      <c r="D820" s="11">
        <v>3</v>
      </c>
      <c r="E820" s="11">
        <v>1</v>
      </c>
      <c r="F820" s="11">
        <v>4</v>
      </c>
      <c r="G820" s="11">
        <v>15</v>
      </c>
    </row>
    <row r="821" spans="1:7" x14ac:dyDescent="0.25">
      <c r="A821" s="11">
        <v>1804001</v>
      </c>
      <c r="B821" s="11">
        <v>18</v>
      </c>
      <c r="C821" s="13">
        <v>28</v>
      </c>
      <c r="D821" s="11">
        <v>4</v>
      </c>
      <c r="E821" s="11">
        <v>1</v>
      </c>
      <c r="F821" s="11">
        <v>13</v>
      </c>
      <c r="G821" s="11">
        <v>5</v>
      </c>
    </row>
    <row r="822" spans="1:7" x14ac:dyDescent="0.25">
      <c r="A822" s="11">
        <v>1805001</v>
      </c>
      <c r="B822" s="11">
        <v>18</v>
      </c>
      <c r="C822" s="13">
        <v>37</v>
      </c>
      <c r="D822" s="11">
        <v>5</v>
      </c>
      <c r="E822" s="11">
        <v>1</v>
      </c>
      <c r="F822" s="11">
        <v>5</v>
      </c>
      <c r="G822" s="11">
        <v>12</v>
      </c>
    </row>
    <row r="823" spans="1:7" x14ac:dyDescent="0.25">
      <c r="A823" s="11">
        <v>1806001</v>
      </c>
      <c r="B823" s="11">
        <v>18</v>
      </c>
      <c r="C823" s="13">
        <v>46</v>
      </c>
      <c r="D823" s="11">
        <v>6</v>
      </c>
      <c r="E823" s="11">
        <v>1</v>
      </c>
      <c r="F823" s="11">
        <v>14</v>
      </c>
      <c r="G823" s="11">
        <v>2</v>
      </c>
    </row>
    <row r="824" spans="1:7" x14ac:dyDescent="0.25">
      <c r="A824" s="11">
        <v>1807001</v>
      </c>
      <c r="B824" s="11">
        <v>18</v>
      </c>
      <c r="C824" s="13">
        <v>55</v>
      </c>
      <c r="D824" s="11">
        <v>7</v>
      </c>
      <c r="E824" s="11">
        <v>1</v>
      </c>
      <c r="F824" s="11">
        <v>6</v>
      </c>
      <c r="G824" s="11">
        <v>9</v>
      </c>
    </row>
    <row r="825" spans="1:7" x14ac:dyDescent="0.25">
      <c r="A825" s="11">
        <v>1808001</v>
      </c>
      <c r="B825" s="11">
        <v>18</v>
      </c>
      <c r="C825" s="13">
        <v>64</v>
      </c>
      <c r="D825" s="11">
        <v>8</v>
      </c>
      <c r="E825" s="11">
        <v>1</v>
      </c>
      <c r="F825" s="11">
        <v>15</v>
      </c>
      <c r="G825" s="11">
        <v>16</v>
      </c>
    </row>
    <row r="826" spans="1:7" x14ac:dyDescent="0.25">
      <c r="A826" s="11">
        <v>1809001</v>
      </c>
      <c r="B826" s="11">
        <v>18</v>
      </c>
      <c r="C826" s="13">
        <v>73</v>
      </c>
      <c r="D826" s="11">
        <v>9</v>
      </c>
      <c r="E826" s="11">
        <v>1</v>
      </c>
      <c r="F826" s="11">
        <v>7</v>
      </c>
      <c r="G826" s="11">
        <v>6</v>
      </c>
    </row>
    <row r="827" spans="1:7" x14ac:dyDescent="0.25">
      <c r="A827" s="11">
        <v>1810001</v>
      </c>
      <c r="B827" s="11">
        <v>18</v>
      </c>
      <c r="C827" s="13">
        <v>82</v>
      </c>
      <c r="D827" s="11">
        <v>10</v>
      </c>
      <c r="E827" s="11">
        <v>1</v>
      </c>
      <c r="F827" s="11">
        <v>16</v>
      </c>
      <c r="G827" s="11">
        <v>13</v>
      </c>
    </row>
    <row r="828" spans="1:7" x14ac:dyDescent="0.25">
      <c r="A828" s="11">
        <v>1811001</v>
      </c>
      <c r="B828" s="11">
        <v>18</v>
      </c>
      <c r="C828" s="13">
        <v>91</v>
      </c>
      <c r="D828" s="11">
        <v>11</v>
      </c>
      <c r="E828" s="11">
        <v>1</v>
      </c>
      <c r="F828" s="11">
        <v>8</v>
      </c>
      <c r="G828" s="11">
        <v>3</v>
      </c>
    </row>
    <row r="829" spans="1:7" x14ac:dyDescent="0.25">
      <c r="A829" s="11">
        <v>1812001</v>
      </c>
      <c r="B829" s="11">
        <v>18</v>
      </c>
      <c r="C829" s="13">
        <v>100</v>
      </c>
      <c r="D829" s="11">
        <v>12</v>
      </c>
      <c r="E829" s="11">
        <v>1</v>
      </c>
      <c r="F829" s="11">
        <v>17</v>
      </c>
      <c r="G829" s="11">
        <v>10</v>
      </c>
    </row>
    <row r="830" spans="1:7" x14ac:dyDescent="0.25">
      <c r="A830" s="11">
        <v>1813001</v>
      </c>
      <c r="B830" s="11">
        <v>18</v>
      </c>
      <c r="C830" s="13">
        <v>109</v>
      </c>
      <c r="D830" s="11">
        <v>13</v>
      </c>
      <c r="E830" s="11">
        <v>1</v>
      </c>
      <c r="F830" s="11">
        <v>9</v>
      </c>
      <c r="G830" s="11">
        <v>17</v>
      </c>
    </row>
    <row r="831" spans="1:7" x14ac:dyDescent="0.25">
      <c r="A831" s="11">
        <v>1814001</v>
      </c>
      <c r="B831" s="11">
        <v>18</v>
      </c>
      <c r="C831" s="13">
        <v>118</v>
      </c>
      <c r="D831" s="11">
        <v>14</v>
      </c>
      <c r="E831" s="11">
        <v>1</v>
      </c>
      <c r="F831" s="11">
        <v>18</v>
      </c>
      <c r="G831" s="11">
        <v>7</v>
      </c>
    </row>
    <row r="832" spans="1:7" x14ac:dyDescent="0.25">
      <c r="A832" s="11">
        <v>1815001</v>
      </c>
      <c r="B832" s="11">
        <v>18</v>
      </c>
      <c r="C832" s="13">
        <v>127</v>
      </c>
      <c r="D832" s="11">
        <v>15</v>
      </c>
      <c r="E832" s="11">
        <v>1</v>
      </c>
      <c r="F832" s="11">
        <v>10</v>
      </c>
      <c r="G832" s="11">
        <v>14</v>
      </c>
    </row>
    <row r="833" spans="1:7" x14ac:dyDescent="0.25">
      <c r="A833" s="11">
        <v>1816001</v>
      </c>
      <c r="B833" s="11">
        <v>18</v>
      </c>
      <c r="C833" s="13">
        <v>136</v>
      </c>
      <c r="D833" s="11">
        <v>16</v>
      </c>
      <c r="E833" s="11">
        <v>1</v>
      </c>
      <c r="F833" s="11">
        <v>2</v>
      </c>
      <c r="G833" s="11">
        <v>4</v>
      </c>
    </row>
    <row r="834" spans="1:7" x14ac:dyDescent="0.25">
      <c r="A834" s="11">
        <v>1817001</v>
      </c>
      <c r="B834" s="11">
        <v>18</v>
      </c>
      <c r="C834" s="13">
        <v>145</v>
      </c>
      <c r="D834" s="11">
        <v>17</v>
      </c>
      <c r="E834" s="11">
        <v>1</v>
      </c>
      <c r="F834" s="11">
        <v>1</v>
      </c>
      <c r="G834" s="11">
        <v>11</v>
      </c>
    </row>
    <row r="835" spans="1:7" x14ac:dyDescent="0.25">
      <c r="A835" s="11">
        <v>1801002</v>
      </c>
      <c r="B835" s="11">
        <v>18</v>
      </c>
      <c r="C835" s="13">
        <v>2</v>
      </c>
      <c r="D835" s="11">
        <v>1</v>
      </c>
      <c r="E835" s="11">
        <v>2</v>
      </c>
      <c r="F835" s="11">
        <v>1</v>
      </c>
      <c r="G835" s="11">
        <v>2</v>
      </c>
    </row>
    <row r="836" spans="1:7" x14ac:dyDescent="0.25">
      <c r="A836" s="11">
        <v>1802002</v>
      </c>
      <c r="B836" s="11">
        <v>18</v>
      </c>
      <c r="C836" s="13">
        <v>11</v>
      </c>
      <c r="D836" s="11">
        <v>2</v>
      </c>
      <c r="E836" s="11">
        <v>2</v>
      </c>
      <c r="F836" s="11">
        <v>11</v>
      </c>
      <c r="G836" s="11">
        <v>9</v>
      </c>
    </row>
    <row r="837" spans="1:7" x14ac:dyDescent="0.25">
      <c r="A837" s="11">
        <v>1803002</v>
      </c>
      <c r="B837" s="11">
        <v>18</v>
      </c>
      <c r="C837" s="13">
        <v>20</v>
      </c>
      <c r="D837" s="11">
        <v>3</v>
      </c>
      <c r="E837" s="11">
        <v>2</v>
      </c>
      <c r="F837" s="11">
        <v>2</v>
      </c>
      <c r="G837" s="11">
        <v>17</v>
      </c>
    </row>
    <row r="838" spans="1:7" x14ac:dyDescent="0.25">
      <c r="A838" s="11">
        <v>1804002</v>
      </c>
      <c r="B838" s="11">
        <v>18</v>
      </c>
      <c r="C838" s="13">
        <v>29</v>
      </c>
      <c r="D838" s="11">
        <v>4</v>
      </c>
      <c r="E838" s="11">
        <v>2</v>
      </c>
      <c r="F838" s="11">
        <v>10</v>
      </c>
      <c r="G838" s="11">
        <v>8</v>
      </c>
    </row>
    <row r="839" spans="1:7" x14ac:dyDescent="0.25">
      <c r="A839" s="11">
        <v>1805002</v>
      </c>
      <c r="B839" s="11">
        <v>18</v>
      </c>
      <c r="C839" s="13">
        <v>38</v>
      </c>
      <c r="D839" s="11">
        <v>5</v>
      </c>
      <c r="E839" s="11">
        <v>2</v>
      </c>
      <c r="F839" s="11">
        <v>18</v>
      </c>
      <c r="G839" s="11">
        <v>16</v>
      </c>
    </row>
    <row r="840" spans="1:7" x14ac:dyDescent="0.25">
      <c r="A840" s="11">
        <v>1806002</v>
      </c>
      <c r="B840" s="11">
        <v>18</v>
      </c>
      <c r="C840" s="13">
        <v>47</v>
      </c>
      <c r="D840" s="11">
        <v>6</v>
      </c>
      <c r="E840" s="11">
        <v>2</v>
      </c>
      <c r="F840" s="11">
        <v>9</v>
      </c>
      <c r="G840" s="11">
        <v>7</v>
      </c>
    </row>
    <row r="841" spans="1:7" x14ac:dyDescent="0.25">
      <c r="A841" s="11">
        <v>1807002</v>
      </c>
      <c r="B841" s="11">
        <v>18</v>
      </c>
      <c r="C841" s="13">
        <v>56</v>
      </c>
      <c r="D841" s="11">
        <v>7</v>
      </c>
      <c r="E841" s="11">
        <v>2</v>
      </c>
      <c r="F841" s="11">
        <v>17</v>
      </c>
      <c r="G841" s="11">
        <v>15</v>
      </c>
    </row>
    <row r="842" spans="1:7" x14ac:dyDescent="0.25">
      <c r="A842" s="11">
        <v>1808002</v>
      </c>
      <c r="B842" s="11">
        <v>18</v>
      </c>
      <c r="C842" s="13">
        <v>65</v>
      </c>
      <c r="D842" s="11">
        <v>8</v>
      </c>
      <c r="E842" s="11">
        <v>2</v>
      </c>
      <c r="F842" s="11">
        <v>8</v>
      </c>
      <c r="G842" s="11">
        <v>6</v>
      </c>
    </row>
    <row r="843" spans="1:7" x14ac:dyDescent="0.25">
      <c r="A843" s="11">
        <v>1809002</v>
      </c>
      <c r="B843" s="11">
        <v>18</v>
      </c>
      <c r="C843" s="13">
        <v>74</v>
      </c>
      <c r="D843" s="11">
        <v>9</v>
      </c>
      <c r="E843" s="11">
        <v>2</v>
      </c>
      <c r="F843" s="11">
        <v>16</v>
      </c>
      <c r="G843" s="11">
        <v>14</v>
      </c>
    </row>
    <row r="844" spans="1:7" x14ac:dyDescent="0.25">
      <c r="A844" s="11">
        <v>1810002</v>
      </c>
      <c r="B844" s="11">
        <v>18</v>
      </c>
      <c r="C844" s="13">
        <v>83</v>
      </c>
      <c r="D844" s="11">
        <v>10</v>
      </c>
      <c r="E844" s="11">
        <v>2</v>
      </c>
      <c r="F844" s="11">
        <v>7</v>
      </c>
      <c r="G844" s="11">
        <v>5</v>
      </c>
    </row>
    <row r="845" spans="1:7" x14ac:dyDescent="0.25">
      <c r="A845" s="11">
        <v>1811002</v>
      </c>
      <c r="B845" s="11">
        <v>18</v>
      </c>
      <c r="C845" s="13">
        <v>92</v>
      </c>
      <c r="D845" s="11">
        <v>11</v>
      </c>
      <c r="E845" s="11">
        <v>2</v>
      </c>
      <c r="F845" s="11">
        <v>15</v>
      </c>
      <c r="G845" s="11">
        <v>13</v>
      </c>
    </row>
    <row r="846" spans="1:7" x14ac:dyDescent="0.25">
      <c r="A846" s="11">
        <v>1812002</v>
      </c>
      <c r="B846" s="11">
        <v>18</v>
      </c>
      <c r="C846" s="13">
        <v>101</v>
      </c>
      <c r="D846" s="11">
        <v>12</v>
      </c>
      <c r="E846" s="11">
        <v>2</v>
      </c>
      <c r="F846" s="11">
        <v>6</v>
      </c>
      <c r="G846" s="11">
        <v>4</v>
      </c>
    </row>
    <row r="847" spans="1:7" x14ac:dyDescent="0.25">
      <c r="A847" s="11">
        <v>1813002</v>
      </c>
      <c r="B847" s="11">
        <v>18</v>
      </c>
      <c r="C847" s="13">
        <v>110</v>
      </c>
      <c r="D847" s="11">
        <v>13</v>
      </c>
      <c r="E847" s="11">
        <v>2</v>
      </c>
      <c r="F847" s="11">
        <v>14</v>
      </c>
      <c r="G847" s="11">
        <v>12</v>
      </c>
    </row>
    <row r="848" spans="1:7" x14ac:dyDescent="0.25">
      <c r="A848" s="11">
        <v>1814002</v>
      </c>
      <c r="B848" s="11">
        <v>18</v>
      </c>
      <c r="C848" s="13">
        <v>119</v>
      </c>
      <c r="D848" s="11">
        <v>14</v>
      </c>
      <c r="E848" s="11">
        <v>2</v>
      </c>
      <c r="F848" s="11">
        <v>5</v>
      </c>
      <c r="G848" s="11">
        <v>3</v>
      </c>
    </row>
    <row r="849" spans="1:7" x14ac:dyDescent="0.25">
      <c r="A849" s="11">
        <v>1815002</v>
      </c>
      <c r="B849" s="11">
        <v>18</v>
      </c>
      <c r="C849" s="13">
        <v>128</v>
      </c>
      <c r="D849" s="11">
        <v>15</v>
      </c>
      <c r="E849" s="11">
        <v>2</v>
      </c>
      <c r="F849" s="11">
        <v>13</v>
      </c>
      <c r="G849" s="11">
        <v>11</v>
      </c>
    </row>
    <row r="850" spans="1:7" x14ac:dyDescent="0.25">
      <c r="A850" s="11">
        <v>1816002</v>
      </c>
      <c r="B850" s="11">
        <v>18</v>
      </c>
      <c r="C850" s="13">
        <v>137</v>
      </c>
      <c r="D850" s="11">
        <v>16</v>
      </c>
      <c r="E850" s="11">
        <v>2</v>
      </c>
      <c r="F850" s="11">
        <v>3</v>
      </c>
      <c r="G850" s="11">
        <v>1</v>
      </c>
    </row>
    <row r="851" spans="1:7" x14ac:dyDescent="0.25">
      <c r="A851" s="11">
        <v>1817002</v>
      </c>
      <c r="B851" s="11">
        <v>18</v>
      </c>
      <c r="C851" s="13">
        <v>146</v>
      </c>
      <c r="D851" s="11">
        <v>17</v>
      </c>
      <c r="E851" s="11">
        <v>2</v>
      </c>
      <c r="F851" s="11">
        <v>12</v>
      </c>
      <c r="G851" s="11">
        <v>10</v>
      </c>
    </row>
    <row r="852" spans="1:7" x14ac:dyDescent="0.25">
      <c r="A852" s="11">
        <v>1801003</v>
      </c>
      <c r="B852" s="11">
        <v>18</v>
      </c>
      <c r="C852" s="13">
        <v>3</v>
      </c>
      <c r="D852" s="11">
        <v>1</v>
      </c>
      <c r="E852" s="11">
        <v>3</v>
      </c>
      <c r="F852" s="11">
        <v>4</v>
      </c>
      <c r="G852" s="11">
        <v>17</v>
      </c>
    </row>
    <row r="853" spans="1:7" x14ac:dyDescent="0.25">
      <c r="A853" s="11">
        <v>1802003</v>
      </c>
      <c r="B853" s="11">
        <v>18</v>
      </c>
      <c r="C853" s="13">
        <v>12</v>
      </c>
      <c r="D853" s="11">
        <v>2</v>
      </c>
      <c r="E853" s="11">
        <v>3</v>
      </c>
      <c r="F853" s="11">
        <v>1</v>
      </c>
      <c r="G853" s="11">
        <v>10</v>
      </c>
    </row>
    <row r="854" spans="1:7" x14ac:dyDescent="0.25">
      <c r="A854" s="11">
        <v>1803003</v>
      </c>
      <c r="B854" s="11">
        <v>18</v>
      </c>
      <c r="C854" s="13">
        <v>21</v>
      </c>
      <c r="D854" s="11">
        <v>3</v>
      </c>
      <c r="E854" s="11">
        <v>3</v>
      </c>
      <c r="F854" s="11">
        <v>3</v>
      </c>
      <c r="G854" s="11">
        <v>16</v>
      </c>
    </row>
    <row r="855" spans="1:7" x14ac:dyDescent="0.25">
      <c r="A855" s="11">
        <v>1804003</v>
      </c>
      <c r="B855" s="11">
        <v>18</v>
      </c>
      <c r="C855" s="13">
        <v>30</v>
      </c>
      <c r="D855" s="11">
        <v>4</v>
      </c>
      <c r="E855" s="11">
        <v>3</v>
      </c>
      <c r="F855" s="11">
        <v>11</v>
      </c>
      <c r="G855" s="11">
        <v>7</v>
      </c>
    </row>
    <row r="856" spans="1:7" x14ac:dyDescent="0.25">
      <c r="A856" s="11">
        <v>1805003</v>
      </c>
      <c r="B856" s="11">
        <v>18</v>
      </c>
      <c r="C856" s="13">
        <v>39</v>
      </c>
      <c r="D856" s="11">
        <v>5</v>
      </c>
      <c r="E856" s="11">
        <v>3</v>
      </c>
      <c r="F856" s="11">
        <v>2</v>
      </c>
      <c r="G856" s="11">
        <v>15</v>
      </c>
    </row>
    <row r="857" spans="1:7" x14ac:dyDescent="0.25">
      <c r="A857" s="11">
        <v>1806003</v>
      </c>
      <c r="B857" s="11">
        <v>18</v>
      </c>
      <c r="C857" s="13">
        <v>48</v>
      </c>
      <c r="D857" s="11">
        <v>6</v>
      </c>
      <c r="E857" s="11">
        <v>3</v>
      </c>
      <c r="F857" s="11">
        <v>10</v>
      </c>
      <c r="G857" s="11">
        <v>6</v>
      </c>
    </row>
    <row r="858" spans="1:7" x14ac:dyDescent="0.25">
      <c r="A858" s="11">
        <v>1807003</v>
      </c>
      <c r="B858" s="11">
        <v>18</v>
      </c>
      <c r="C858" s="13">
        <v>57</v>
      </c>
      <c r="D858" s="11">
        <v>7</v>
      </c>
      <c r="E858" s="11">
        <v>3</v>
      </c>
      <c r="F858" s="11">
        <v>18</v>
      </c>
      <c r="G858" s="11">
        <v>14</v>
      </c>
    </row>
    <row r="859" spans="1:7" x14ac:dyDescent="0.25">
      <c r="A859" s="11">
        <v>1808003</v>
      </c>
      <c r="B859" s="11">
        <v>18</v>
      </c>
      <c r="C859" s="13">
        <v>66</v>
      </c>
      <c r="D859" s="11">
        <v>8</v>
      </c>
      <c r="E859" s="11">
        <v>3</v>
      </c>
      <c r="F859" s="11">
        <v>9</v>
      </c>
      <c r="G859" s="11">
        <v>5</v>
      </c>
    </row>
    <row r="860" spans="1:7" x14ac:dyDescent="0.25">
      <c r="A860" s="11">
        <v>1809003</v>
      </c>
      <c r="B860" s="11">
        <v>18</v>
      </c>
      <c r="C860" s="13">
        <v>75</v>
      </c>
      <c r="D860" s="11">
        <v>9</v>
      </c>
      <c r="E860" s="11">
        <v>3</v>
      </c>
      <c r="F860" s="11">
        <v>17</v>
      </c>
      <c r="G860" s="11">
        <v>13</v>
      </c>
    </row>
    <row r="861" spans="1:7" x14ac:dyDescent="0.25">
      <c r="A861" s="11">
        <v>1810003</v>
      </c>
      <c r="B861" s="11">
        <v>18</v>
      </c>
      <c r="C861" s="13">
        <v>84</v>
      </c>
      <c r="D861" s="11">
        <v>10</v>
      </c>
      <c r="E861" s="11">
        <v>3</v>
      </c>
      <c r="F861" s="11">
        <v>8</v>
      </c>
      <c r="G861" s="11">
        <v>4</v>
      </c>
    </row>
    <row r="862" spans="1:7" x14ac:dyDescent="0.25">
      <c r="A862" s="11">
        <v>1811003</v>
      </c>
      <c r="B862" s="11">
        <v>18</v>
      </c>
      <c r="C862" s="13">
        <v>93</v>
      </c>
      <c r="D862" s="11">
        <v>11</v>
      </c>
      <c r="E862" s="11">
        <v>3</v>
      </c>
      <c r="F862" s="11">
        <v>16</v>
      </c>
      <c r="G862" s="11">
        <v>12</v>
      </c>
    </row>
    <row r="863" spans="1:7" x14ac:dyDescent="0.25">
      <c r="A863" s="11">
        <v>1812003</v>
      </c>
      <c r="B863" s="11">
        <v>18</v>
      </c>
      <c r="C863" s="13">
        <v>102</v>
      </c>
      <c r="D863" s="11">
        <v>12</v>
      </c>
      <c r="E863" s="11">
        <v>3</v>
      </c>
      <c r="F863" s="11">
        <v>7</v>
      </c>
      <c r="G863" s="11">
        <v>3</v>
      </c>
    </row>
    <row r="864" spans="1:7" x14ac:dyDescent="0.25">
      <c r="A864" s="11">
        <v>1813003</v>
      </c>
      <c r="B864" s="11">
        <v>18</v>
      </c>
      <c r="C864" s="13">
        <v>111</v>
      </c>
      <c r="D864" s="11">
        <v>13</v>
      </c>
      <c r="E864" s="11">
        <v>3</v>
      </c>
      <c r="F864" s="11">
        <v>15</v>
      </c>
      <c r="G864" s="11">
        <v>11</v>
      </c>
    </row>
    <row r="865" spans="1:7" x14ac:dyDescent="0.25">
      <c r="A865" s="11">
        <v>1814003</v>
      </c>
      <c r="B865" s="11">
        <v>18</v>
      </c>
      <c r="C865" s="13">
        <v>120</v>
      </c>
      <c r="D865" s="11">
        <v>14</v>
      </c>
      <c r="E865" s="11">
        <v>3</v>
      </c>
      <c r="F865" s="11">
        <v>6</v>
      </c>
      <c r="G865" s="11">
        <v>2</v>
      </c>
    </row>
    <row r="866" spans="1:7" x14ac:dyDescent="0.25">
      <c r="A866" s="11">
        <v>1815003</v>
      </c>
      <c r="B866" s="11">
        <v>18</v>
      </c>
      <c r="C866" s="13">
        <v>129</v>
      </c>
      <c r="D866" s="11">
        <v>15</v>
      </c>
      <c r="E866" s="11">
        <v>3</v>
      </c>
      <c r="F866" s="11">
        <v>12</v>
      </c>
      <c r="G866" s="11">
        <v>1</v>
      </c>
    </row>
    <row r="867" spans="1:7" x14ac:dyDescent="0.25">
      <c r="A867" s="11">
        <v>1816003</v>
      </c>
      <c r="B867" s="11">
        <v>18</v>
      </c>
      <c r="C867" s="13">
        <v>138</v>
      </c>
      <c r="D867" s="11">
        <v>16</v>
      </c>
      <c r="E867" s="11">
        <v>3</v>
      </c>
      <c r="F867" s="11">
        <v>5</v>
      </c>
      <c r="G867" s="11">
        <v>18</v>
      </c>
    </row>
    <row r="868" spans="1:7" x14ac:dyDescent="0.25">
      <c r="A868" s="11">
        <v>1817003</v>
      </c>
      <c r="B868" s="11">
        <v>18</v>
      </c>
      <c r="C868" s="13">
        <v>147</v>
      </c>
      <c r="D868" s="11">
        <v>17</v>
      </c>
      <c r="E868" s="11">
        <v>3</v>
      </c>
      <c r="F868" s="11">
        <v>13</v>
      </c>
      <c r="G868" s="11">
        <v>9</v>
      </c>
    </row>
    <row r="869" spans="1:7" x14ac:dyDescent="0.25">
      <c r="A869" s="11">
        <v>1801004</v>
      </c>
      <c r="B869" s="11">
        <v>18</v>
      </c>
      <c r="C869" s="13">
        <v>4</v>
      </c>
      <c r="D869" s="11">
        <v>1</v>
      </c>
      <c r="E869" s="11">
        <v>4</v>
      </c>
      <c r="F869" s="11">
        <v>5</v>
      </c>
      <c r="G869" s="11">
        <v>16</v>
      </c>
    </row>
    <row r="870" spans="1:7" x14ac:dyDescent="0.25">
      <c r="A870" s="11">
        <v>1802004</v>
      </c>
      <c r="B870" s="11">
        <v>18</v>
      </c>
      <c r="C870" s="13">
        <v>13</v>
      </c>
      <c r="D870" s="11">
        <v>2</v>
      </c>
      <c r="E870" s="11">
        <v>4</v>
      </c>
      <c r="F870" s="11">
        <v>13</v>
      </c>
      <c r="G870" s="11">
        <v>7</v>
      </c>
    </row>
    <row r="871" spans="1:7" x14ac:dyDescent="0.25">
      <c r="A871" s="11">
        <v>1803004</v>
      </c>
      <c r="B871" s="11">
        <v>18</v>
      </c>
      <c r="C871" s="13">
        <v>22</v>
      </c>
      <c r="D871" s="11">
        <v>3</v>
      </c>
      <c r="E871" s="11">
        <v>4</v>
      </c>
      <c r="F871" s="11">
        <v>1</v>
      </c>
      <c r="G871" s="11">
        <v>18</v>
      </c>
    </row>
    <row r="872" spans="1:7" x14ac:dyDescent="0.25">
      <c r="A872" s="11">
        <v>1804004</v>
      </c>
      <c r="B872" s="11">
        <v>18</v>
      </c>
      <c r="C872" s="13">
        <v>31</v>
      </c>
      <c r="D872" s="11">
        <v>4</v>
      </c>
      <c r="E872" s="11">
        <v>4</v>
      </c>
      <c r="F872" s="11">
        <v>12</v>
      </c>
      <c r="G872" s="11">
        <v>6</v>
      </c>
    </row>
    <row r="873" spans="1:7" x14ac:dyDescent="0.25">
      <c r="A873" s="11">
        <v>1805004</v>
      </c>
      <c r="B873" s="11">
        <v>18</v>
      </c>
      <c r="C873" s="13">
        <v>40</v>
      </c>
      <c r="D873" s="11">
        <v>5</v>
      </c>
      <c r="E873" s="11">
        <v>4</v>
      </c>
      <c r="F873" s="11">
        <v>3</v>
      </c>
      <c r="G873" s="11">
        <v>14</v>
      </c>
    </row>
    <row r="874" spans="1:7" x14ac:dyDescent="0.25">
      <c r="A874" s="11">
        <v>1806004</v>
      </c>
      <c r="B874" s="11">
        <v>18</v>
      </c>
      <c r="C874" s="13">
        <v>49</v>
      </c>
      <c r="D874" s="11">
        <v>6</v>
      </c>
      <c r="E874" s="11">
        <v>4</v>
      </c>
      <c r="F874" s="11">
        <v>11</v>
      </c>
      <c r="G874" s="11">
        <v>5</v>
      </c>
    </row>
    <row r="875" spans="1:7" x14ac:dyDescent="0.25">
      <c r="A875" s="11">
        <v>1807004</v>
      </c>
      <c r="B875" s="11">
        <v>18</v>
      </c>
      <c r="C875" s="13">
        <v>58</v>
      </c>
      <c r="D875" s="11">
        <v>7</v>
      </c>
      <c r="E875" s="11">
        <v>4</v>
      </c>
      <c r="F875" s="11">
        <v>2</v>
      </c>
      <c r="G875" s="11">
        <v>13</v>
      </c>
    </row>
    <row r="876" spans="1:7" x14ac:dyDescent="0.25">
      <c r="A876" s="11">
        <v>1808004</v>
      </c>
      <c r="B876" s="11">
        <v>18</v>
      </c>
      <c r="C876" s="13">
        <v>67</v>
      </c>
      <c r="D876" s="11">
        <v>8</v>
      </c>
      <c r="E876" s="11">
        <v>4</v>
      </c>
      <c r="F876" s="11">
        <v>10</v>
      </c>
      <c r="G876" s="11">
        <v>4</v>
      </c>
    </row>
    <row r="877" spans="1:7" x14ac:dyDescent="0.25">
      <c r="A877" s="11">
        <v>1809004</v>
      </c>
      <c r="B877" s="11">
        <v>18</v>
      </c>
      <c r="C877" s="13">
        <v>76</v>
      </c>
      <c r="D877" s="11">
        <v>9</v>
      </c>
      <c r="E877" s="11">
        <v>4</v>
      </c>
      <c r="F877" s="11">
        <v>18</v>
      </c>
      <c r="G877" s="11">
        <v>12</v>
      </c>
    </row>
    <row r="878" spans="1:7" x14ac:dyDescent="0.25">
      <c r="A878" s="11">
        <v>1810004</v>
      </c>
      <c r="B878" s="11">
        <v>18</v>
      </c>
      <c r="C878" s="13">
        <v>85</v>
      </c>
      <c r="D878" s="11">
        <v>10</v>
      </c>
      <c r="E878" s="11">
        <v>4</v>
      </c>
      <c r="F878" s="11">
        <v>9</v>
      </c>
      <c r="G878" s="11">
        <v>3</v>
      </c>
    </row>
    <row r="879" spans="1:7" x14ac:dyDescent="0.25">
      <c r="A879" s="11">
        <v>1811004</v>
      </c>
      <c r="B879" s="11">
        <v>18</v>
      </c>
      <c r="C879" s="13">
        <v>94</v>
      </c>
      <c r="D879" s="11">
        <v>11</v>
      </c>
      <c r="E879" s="11">
        <v>4</v>
      </c>
      <c r="F879" s="11">
        <v>17</v>
      </c>
      <c r="G879" s="11">
        <v>11</v>
      </c>
    </row>
    <row r="880" spans="1:7" x14ac:dyDescent="0.25">
      <c r="A880" s="11">
        <v>1812004</v>
      </c>
      <c r="B880" s="11">
        <v>18</v>
      </c>
      <c r="C880" s="13">
        <v>103</v>
      </c>
      <c r="D880" s="11">
        <v>12</v>
      </c>
      <c r="E880" s="11">
        <v>4</v>
      </c>
      <c r="F880" s="11">
        <v>8</v>
      </c>
      <c r="G880" s="11">
        <v>2</v>
      </c>
    </row>
    <row r="881" spans="1:7" x14ac:dyDescent="0.25">
      <c r="A881" s="11">
        <v>1813004</v>
      </c>
      <c r="B881" s="11">
        <v>18</v>
      </c>
      <c r="C881" s="13">
        <v>112</v>
      </c>
      <c r="D881" s="11">
        <v>13</v>
      </c>
      <c r="E881" s="11">
        <v>4</v>
      </c>
      <c r="F881" s="11">
        <v>16</v>
      </c>
      <c r="G881" s="11">
        <v>10</v>
      </c>
    </row>
    <row r="882" spans="1:7" x14ac:dyDescent="0.25">
      <c r="A882" s="11">
        <v>1814004</v>
      </c>
      <c r="B882" s="11">
        <v>18</v>
      </c>
      <c r="C882" s="13">
        <v>121</v>
      </c>
      <c r="D882" s="11">
        <v>14</v>
      </c>
      <c r="E882" s="11">
        <v>4</v>
      </c>
      <c r="F882" s="11">
        <v>4</v>
      </c>
      <c r="G882" s="11">
        <v>1</v>
      </c>
    </row>
    <row r="883" spans="1:7" x14ac:dyDescent="0.25">
      <c r="A883" s="11">
        <v>1815004</v>
      </c>
      <c r="B883" s="11">
        <v>18</v>
      </c>
      <c r="C883" s="13">
        <v>130</v>
      </c>
      <c r="D883" s="11">
        <v>15</v>
      </c>
      <c r="E883" s="11">
        <v>4</v>
      </c>
      <c r="F883" s="11">
        <v>15</v>
      </c>
      <c r="G883" s="11">
        <v>9</v>
      </c>
    </row>
    <row r="884" spans="1:7" x14ac:dyDescent="0.25">
      <c r="A884" s="11">
        <v>1816004</v>
      </c>
      <c r="B884" s="11">
        <v>18</v>
      </c>
      <c r="C884" s="13">
        <v>139</v>
      </c>
      <c r="D884" s="11">
        <v>16</v>
      </c>
      <c r="E884" s="11">
        <v>4</v>
      </c>
      <c r="F884" s="11">
        <v>6</v>
      </c>
      <c r="G884" s="11">
        <v>17</v>
      </c>
    </row>
    <row r="885" spans="1:7" x14ac:dyDescent="0.25">
      <c r="A885" s="11">
        <v>1817004</v>
      </c>
      <c r="B885" s="11">
        <v>18</v>
      </c>
      <c r="C885" s="13">
        <v>148</v>
      </c>
      <c r="D885" s="11">
        <v>17</v>
      </c>
      <c r="E885" s="11">
        <v>4</v>
      </c>
      <c r="F885" s="11">
        <v>14</v>
      </c>
      <c r="G885" s="11">
        <v>8</v>
      </c>
    </row>
    <row r="886" spans="1:7" x14ac:dyDescent="0.25">
      <c r="A886" s="11">
        <v>1801005</v>
      </c>
      <c r="B886" s="11">
        <v>18</v>
      </c>
      <c r="C886" s="13">
        <v>5</v>
      </c>
      <c r="D886" s="11">
        <v>1</v>
      </c>
      <c r="E886" s="11">
        <v>5</v>
      </c>
      <c r="F886" s="11">
        <v>6</v>
      </c>
      <c r="G886" s="11">
        <v>15</v>
      </c>
    </row>
    <row r="887" spans="1:7" x14ac:dyDescent="0.25">
      <c r="A887" s="11">
        <v>1802005</v>
      </c>
      <c r="B887" s="11">
        <v>18</v>
      </c>
      <c r="C887" s="13">
        <v>14</v>
      </c>
      <c r="D887" s="11">
        <v>2</v>
      </c>
      <c r="E887" s="11">
        <v>5</v>
      </c>
      <c r="F887" s="11">
        <v>14</v>
      </c>
      <c r="G887" s="11">
        <v>6</v>
      </c>
    </row>
    <row r="888" spans="1:7" x14ac:dyDescent="0.25">
      <c r="A888" s="11">
        <v>1803005</v>
      </c>
      <c r="B888" s="11">
        <v>18</v>
      </c>
      <c r="C888" s="13">
        <v>23</v>
      </c>
      <c r="D888" s="11">
        <v>3</v>
      </c>
      <c r="E888" s="11">
        <v>5</v>
      </c>
      <c r="F888" s="11">
        <v>5</v>
      </c>
      <c r="G888" s="11">
        <v>14</v>
      </c>
    </row>
    <row r="889" spans="1:7" x14ac:dyDescent="0.25">
      <c r="A889" s="11">
        <v>1804005</v>
      </c>
      <c r="B889" s="11">
        <v>18</v>
      </c>
      <c r="C889" s="13">
        <v>32</v>
      </c>
      <c r="D889" s="11">
        <v>4</v>
      </c>
      <c r="E889" s="11">
        <v>5</v>
      </c>
      <c r="F889" s="11">
        <v>1</v>
      </c>
      <c r="G889" s="11">
        <v>9</v>
      </c>
    </row>
    <row r="890" spans="1:7" x14ac:dyDescent="0.25">
      <c r="A890" s="11">
        <v>1805005</v>
      </c>
      <c r="B890" s="11">
        <v>18</v>
      </c>
      <c r="C890" s="13">
        <v>41</v>
      </c>
      <c r="D890" s="11">
        <v>5</v>
      </c>
      <c r="E890" s="11">
        <v>5</v>
      </c>
      <c r="F890" s="11">
        <v>4</v>
      </c>
      <c r="G890" s="11">
        <v>13</v>
      </c>
    </row>
    <row r="891" spans="1:7" x14ac:dyDescent="0.25">
      <c r="A891" s="11">
        <v>1806005</v>
      </c>
      <c r="B891" s="11">
        <v>18</v>
      </c>
      <c r="C891" s="13">
        <v>50</v>
      </c>
      <c r="D891" s="11">
        <v>6</v>
      </c>
      <c r="E891" s="11">
        <v>5</v>
      </c>
      <c r="F891" s="11">
        <v>12</v>
      </c>
      <c r="G891" s="11">
        <v>4</v>
      </c>
    </row>
    <row r="892" spans="1:7" x14ac:dyDescent="0.25">
      <c r="A892" s="11">
        <v>1807005</v>
      </c>
      <c r="B892" s="11">
        <v>18</v>
      </c>
      <c r="C892" s="13">
        <v>59</v>
      </c>
      <c r="D892" s="11">
        <v>7</v>
      </c>
      <c r="E892" s="11">
        <v>5</v>
      </c>
      <c r="F892" s="11">
        <v>3</v>
      </c>
      <c r="G892" s="11">
        <v>12</v>
      </c>
    </row>
    <row r="893" spans="1:7" x14ac:dyDescent="0.25">
      <c r="A893" s="11">
        <v>1808005</v>
      </c>
      <c r="B893" s="11">
        <v>18</v>
      </c>
      <c r="C893" s="13">
        <v>68</v>
      </c>
      <c r="D893" s="11">
        <v>8</v>
      </c>
      <c r="E893" s="11">
        <v>5</v>
      </c>
      <c r="F893" s="11">
        <v>11</v>
      </c>
      <c r="G893" s="11">
        <v>3</v>
      </c>
    </row>
    <row r="894" spans="1:7" x14ac:dyDescent="0.25">
      <c r="A894" s="11">
        <v>1809005</v>
      </c>
      <c r="B894" s="11">
        <v>18</v>
      </c>
      <c r="C894" s="13">
        <v>77</v>
      </c>
      <c r="D894" s="11">
        <v>9</v>
      </c>
      <c r="E894" s="11">
        <v>5</v>
      </c>
      <c r="F894" s="11">
        <v>2</v>
      </c>
      <c r="G894" s="11">
        <v>11</v>
      </c>
    </row>
    <row r="895" spans="1:7" x14ac:dyDescent="0.25">
      <c r="A895" s="11">
        <v>1810005</v>
      </c>
      <c r="B895" s="11">
        <v>18</v>
      </c>
      <c r="C895" s="13">
        <v>86</v>
      </c>
      <c r="D895" s="11">
        <v>10</v>
      </c>
      <c r="E895" s="11">
        <v>5</v>
      </c>
      <c r="F895" s="11">
        <v>10</v>
      </c>
      <c r="G895" s="11">
        <v>2</v>
      </c>
    </row>
    <row r="896" spans="1:7" x14ac:dyDescent="0.25">
      <c r="A896" s="11">
        <v>1811005</v>
      </c>
      <c r="B896" s="11">
        <v>18</v>
      </c>
      <c r="C896" s="13">
        <v>95</v>
      </c>
      <c r="D896" s="11">
        <v>11</v>
      </c>
      <c r="E896" s="11">
        <v>5</v>
      </c>
      <c r="F896" s="11">
        <v>18</v>
      </c>
      <c r="G896" s="11">
        <v>10</v>
      </c>
    </row>
    <row r="897" spans="1:7" x14ac:dyDescent="0.25">
      <c r="A897" s="11">
        <v>1812005</v>
      </c>
      <c r="B897" s="11">
        <v>18</v>
      </c>
      <c r="C897" s="13">
        <v>104</v>
      </c>
      <c r="D897" s="11">
        <v>12</v>
      </c>
      <c r="E897" s="11">
        <v>5</v>
      </c>
      <c r="F897" s="11">
        <v>9</v>
      </c>
      <c r="G897" s="11">
        <v>18</v>
      </c>
    </row>
    <row r="898" spans="1:7" x14ac:dyDescent="0.25">
      <c r="A898" s="11">
        <v>1813005</v>
      </c>
      <c r="B898" s="11">
        <v>18</v>
      </c>
      <c r="C898" s="13">
        <v>113</v>
      </c>
      <c r="D898" s="11">
        <v>13</v>
      </c>
      <c r="E898" s="11">
        <v>5</v>
      </c>
      <c r="F898" s="11">
        <v>13</v>
      </c>
      <c r="G898" s="11">
        <v>1</v>
      </c>
    </row>
    <row r="899" spans="1:7" x14ac:dyDescent="0.25">
      <c r="A899" s="11">
        <v>1814005</v>
      </c>
      <c r="B899" s="11">
        <v>18</v>
      </c>
      <c r="C899" s="13">
        <v>122</v>
      </c>
      <c r="D899" s="11">
        <v>14</v>
      </c>
      <c r="E899" s="11">
        <v>5</v>
      </c>
      <c r="F899" s="11">
        <v>8</v>
      </c>
      <c r="G899" s="11">
        <v>17</v>
      </c>
    </row>
    <row r="900" spans="1:7" x14ac:dyDescent="0.25">
      <c r="A900" s="11">
        <v>1815005</v>
      </c>
      <c r="B900" s="11">
        <v>18</v>
      </c>
      <c r="C900" s="13">
        <v>131</v>
      </c>
      <c r="D900" s="11">
        <v>15</v>
      </c>
      <c r="E900" s="11">
        <v>5</v>
      </c>
      <c r="F900" s="11">
        <v>16</v>
      </c>
      <c r="G900" s="11">
        <v>8</v>
      </c>
    </row>
    <row r="901" spans="1:7" x14ac:dyDescent="0.25">
      <c r="A901" s="11">
        <v>1816005</v>
      </c>
      <c r="B901" s="11">
        <v>18</v>
      </c>
      <c r="C901" s="13">
        <v>140</v>
      </c>
      <c r="D901" s="11">
        <v>16</v>
      </c>
      <c r="E901" s="11">
        <v>5</v>
      </c>
      <c r="F901" s="11">
        <v>7</v>
      </c>
      <c r="G901" s="11">
        <v>16</v>
      </c>
    </row>
    <row r="902" spans="1:7" x14ac:dyDescent="0.25">
      <c r="A902" s="11">
        <v>1817005</v>
      </c>
      <c r="B902" s="11">
        <v>18</v>
      </c>
      <c r="C902" s="13">
        <v>149</v>
      </c>
      <c r="D902" s="11">
        <v>17</v>
      </c>
      <c r="E902" s="11">
        <v>5</v>
      </c>
      <c r="F902" s="11">
        <v>15</v>
      </c>
      <c r="G902" s="11">
        <v>7</v>
      </c>
    </row>
    <row r="903" spans="1:7" x14ac:dyDescent="0.25">
      <c r="A903" s="11">
        <v>1801006</v>
      </c>
      <c r="B903" s="11">
        <v>18</v>
      </c>
      <c r="C903" s="13">
        <v>6</v>
      </c>
      <c r="D903" s="11">
        <v>1</v>
      </c>
      <c r="E903" s="11">
        <v>6</v>
      </c>
      <c r="F903" s="11">
        <v>7</v>
      </c>
      <c r="G903" s="11">
        <v>14</v>
      </c>
    </row>
    <row r="904" spans="1:7" x14ac:dyDescent="0.25">
      <c r="A904" s="11">
        <v>1802006</v>
      </c>
      <c r="B904" s="11">
        <v>18</v>
      </c>
      <c r="C904" s="13">
        <v>15</v>
      </c>
      <c r="D904" s="11">
        <v>2</v>
      </c>
      <c r="E904" s="11">
        <v>6</v>
      </c>
      <c r="F904" s="11">
        <v>15</v>
      </c>
      <c r="G904" s="11">
        <v>5</v>
      </c>
    </row>
    <row r="905" spans="1:7" x14ac:dyDescent="0.25">
      <c r="A905" s="11">
        <v>1803006</v>
      </c>
      <c r="B905" s="11">
        <v>18</v>
      </c>
      <c r="C905" s="13">
        <v>24</v>
      </c>
      <c r="D905" s="11">
        <v>3</v>
      </c>
      <c r="E905" s="11">
        <v>6</v>
      </c>
      <c r="F905" s="11">
        <v>6</v>
      </c>
      <c r="G905" s="11">
        <v>13</v>
      </c>
    </row>
    <row r="906" spans="1:7" x14ac:dyDescent="0.25">
      <c r="A906" s="11">
        <v>1804006</v>
      </c>
      <c r="B906" s="11">
        <v>18</v>
      </c>
      <c r="C906" s="13">
        <v>33</v>
      </c>
      <c r="D906" s="11">
        <v>4</v>
      </c>
      <c r="E906" s="11">
        <v>6</v>
      </c>
      <c r="F906" s="11">
        <v>14</v>
      </c>
      <c r="G906" s="11">
        <v>4</v>
      </c>
    </row>
    <row r="907" spans="1:7" x14ac:dyDescent="0.25">
      <c r="A907" s="11">
        <v>1805006</v>
      </c>
      <c r="B907" s="11">
        <v>18</v>
      </c>
      <c r="C907" s="13">
        <v>42</v>
      </c>
      <c r="D907" s="11">
        <v>5</v>
      </c>
      <c r="E907" s="11">
        <v>6</v>
      </c>
      <c r="F907" s="11">
        <v>1</v>
      </c>
      <c r="G907" s="11">
        <v>17</v>
      </c>
    </row>
    <row r="908" spans="1:7" x14ac:dyDescent="0.25">
      <c r="A908" s="11">
        <v>1806006</v>
      </c>
      <c r="B908" s="11">
        <v>18</v>
      </c>
      <c r="C908" s="13">
        <v>51</v>
      </c>
      <c r="D908" s="11">
        <v>6</v>
      </c>
      <c r="E908" s="11">
        <v>6</v>
      </c>
      <c r="F908" s="11">
        <v>13</v>
      </c>
      <c r="G908" s="11">
        <v>3</v>
      </c>
    </row>
    <row r="909" spans="1:7" x14ac:dyDescent="0.25">
      <c r="A909" s="11">
        <v>1807006</v>
      </c>
      <c r="B909" s="11">
        <v>18</v>
      </c>
      <c r="C909" s="13">
        <v>60</v>
      </c>
      <c r="D909" s="11">
        <v>7</v>
      </c>
      <c r="E909" s="11">
        <v>6</v>
      </c>
      <c r="F909" s="11">
        <v>4</v>
      </c>
      <c r="G909" s="11">
        <v>11</v>
      </c>
    </row>
    <row r="910" spans="1:7" x14ac:dyDescent="0.25">
      <c r="A910" s="11">
        <v>1808006</v>
      </c>
      <c r="B910" s="11">
        <v>18</v>
      </c>
      <c r="C910" s="13">
        <v>69</v>
      </c>
      <c r="D910" s="11">
        <v>8</v>
      </c>
      <c r="E910" s="11">
        <v>6</v>
      </c>
      <c r="F910" s="11">
        <v>12</v>
      </c>
      <c r="G910" s="11">
        <v>2</v>
      </c>
    </row>
    <row r="911" spans="1:7" x14ac:dyDescent="0.25">
      <c r="A911" s="11">
        <v>1809006</v>
      </c>
      <c r="B911" s="11">
        <v>18</v>
      </c>
      <c r="C911" s="13">
        <v>78</v>
      </c>
      <c r="D911" s="11">
        <v>9</v>
      </c>
      <c r="E911" s="11">
        <v>6</v>
      </c>
      <c r="F911" s="11">
        <v>3</v>
      </c>
      <c r="G911" s="11">
        <v>10</v>
      </c>
    </row>
    <row r="912" spans="1:7" x14ac:dyDescent="0.25">
      <c r="A912" s="11">
        <v>1810006</v>
      </c>
      <c r="B912" s="11">
        <v>18</v>
      </c>
      <c r="C912" s="13">
        <v>87</v>
      </c>
      <c r="D912" s="11">
        <v>10</v>
      </c>
      <c r="E912" s="11">
        <v>6</v>
      </c>
      <c r="F912" s="11">
        <v>11</v>
      </c>
      <c r="G912" s="11">
        <v>18</v>
      </c>
    </row>
    <row r="913" spans="1:7" x14ac:dyDescent="0.25">
      <c r="A913" s="11">
        <v>1811006</v>
      </c>
      <c r="B913" s="11">
        <v>18</v>
      </c>
      <c r="C913" s="13">
        <v>96</v>
      </c>
      <c r="D913" s="11">
        <v>11</v>
      </c>
      <c r="E913" s="11">
        <v>6</v>
      </c>
      <c r="F913" s="11">
        <v>2</v>
      </c>
      <c r="G913" s="11">
        <v>9</v>
      </c>
    </row>
    <row r="914" spans="1:7" x14ac:dyDescent="0.25">
      <c r="A914" s="11">
        <v>1812006</v>
      </c>
      <c r="B914" s="11">
        <v>18</v>
      </c>
      <c r="C914" s="13">
        <v>105</v>
      </c>
      <c r="D914" s="11">
        <v>12</v>
      </c>
      <c r="E914" s="11">
        <v>6</v>
      </c>
      <c r="F914" s="11">
        <v>5</v>
      </c>
      <c r="G914" s="11">
        <v>1</v>
      </c>
    </row>
    <row r="915" spans="1:7" x14ac:dyDescent="0.25">
      <c r="A915" s="11">
        <v>1813006</v>
      </c>
      <c r="B915" s="11">
        <v>18</v>
      </c>
      <c r="C915" s="13">
        <v>114</v>
      </c>
      <c r="D915" s="11">
        <v>13</v>
      </c>
      <c r="E915" s="11">
        <v>6</v>
      </c>
      <c r="F915" s="11">
        <v>18</v>
      </c>
      <c r="G915" s="11">
        <v>8</v>
      </c>
    </row>
    <row r="916" spans="1:7" x14ac:dyDescent="0.25">
      <c r="A916" s="11">
        <v>1814006</v>
      </c>
      <c r="B916" s="11">
        <v>18</v>
      </c>
      <c r="C916" s="13">
        <v>123</v>
      </c>
      <c r="D916" s="11">
        <v>14</v>
      </c>
      <c r="E916" s="11">
        <v>6</v>
      </c>
      <c r="F916" s="11">
        <v>9</v>
      </c>
      <c r="G916" s="11">
        <v>16</v>
      </c>
    </row>
    <row r="917" spans="1:7" x14ac:dyDescent="0.25">
      <c r="A917" s="11">
        <v>1815006</v>
      </c>
      <c r="B917" s="11">
        <v>18</v>
      </c>
      <c r="C917" s="13">
        <v>132</v>
      </c>
      <c r="D917" s="11">
        <v>15</v>
      </c>
      <c r="E917" s="11">
        <v>6</v>
      </c>
      <c r="F917" s="11">
        <v>17</v>
      </c>
      <c r="G917" s="11">
        <v>7</v>
      </c>
    </row>
    <row r="918" spans="1:7" x14ac:dyDescent="0.25">
      <c r="A918" s="11">
        <v>1816006</v>
      </c>
      <c r="B918" s="11">
        <v>18</v>
      </c>
      <c r="C918" s="13">
        <v>141</v>
      </c>
      <c r="D918" s="11">
        <v>16</v>
      </c>
      <c r="E918" s="11">
        <v>6</v>
      </c>
      <c r="F918" s="11">
        <v>8</v>
      </c>
      <c r="G918" s="11">
        <v>15</v>
      </c>
    </row>
    <row r="919" spans="1:7" x14ac:dyDescent="0.25">
      <c r="A919" s="11">
        <v>1817006</v>
      </c>
      <c r="B919" s="11">
        <v>18</v>
      </c>
      <c r="C919" s="13">
        <v>150</v>
      </c>
      <c r="D919" s="11">
        <v>17</v>
      </c>
      <c r="E919" s="11">
        <v>6</v>
      </c>
      <c r="F919" s="11">
        <v>16</v>
      </c>
      <c r="G919" s="11">
        <v>6</v>
      </c>
    </row>
    <row r="920" spans="1:7" x14ac:dyDescent="0.25">
      <c r="A920" s="11">
        <v>1801007</v>
      </c>
      <c r="B920" s="11">
        <v>18</v>
      </c>
      <c r="C920" s="13">
        <v>7</v>
      </c>
      <c r="D920" s="11">
        <v>1</v>
      </c>
      <c r="E920" s="11">
        <v>7</v>
      </c>
      <c r="F920" s="11">
        <v>8</v>
      </c>
      <c r="G920" s="11">
        <v>13</v>
      </c>
    </row>
    <row r="921" spans="1:7" x14ac:dyDescent="0.25">
      <c r="A921" s="11">
        <v>1802007</v>
      </c>
      <c r="B921" s="11">
        <v>18</v>
      </c>
      <c r="C921" s="13">
        <v>16</v>
      </c>
      <c r="D921" s="11">
        <v>2</v>
      </c>
      <c r="E921" s="11">
        <v>7</v>
      </c>
      <c r="F921" s="11">
        <v>16</v>
      </c>
      <c r="G921" s="11">
        <v>4</v>
      </c>
    </row>
    <row r="922" spans="1:7" x14ac:dyDescent="0.25">
      <c r="A922" s="11">
        <v>1803007</v>
      </c>
      <c r="B922" s="11">
        <v>18</v>
      </c>
      <c r="C922" s="13">
        <v>25</v>
      </c>
      <c r="D922" s="11">
        <v>3</v>
      </c>
      <c r="E922" s="11">
        <v>7</v>
      </c>
      <c r="F922" s="11">
        <v>7</v>
      </c>
      <c r="G922" s="11">
        <v>12</v>
      </c>
    </row>
    <row r="923" spans="1:7" x14ac:dyDescent="0.25">
      <c r="A923" s="11">
        <v>1804007</v>
      </c>
      <c r="B923" s="11">
        <v>18</v>
      </c>
      <c r="C923" s="13">
        <v>34</v>
      </c>
      <c r="D923" s="11">
        <v>4</v>
      </c>
      <c r="E923" s="11">
        <v>7</v>
      </c>
      <c r="F923" s="11">
        <v>15</v>
      </c>
      <c r="G923" s="11">
        <v>3</v>
      </c>
    </row>
    <row r="924" spans="1:7" x14ac:dyDescent="0.25">
      <c r="A924" s="11">
        <v>1805007</v>
      </c>
      <c r="B924" s="11">
        <v>18</v>
      </c>
      <c r="C924" s="13">
        <v>43</v>
      </c>
      <c r="D924" s="11">
        <v>5</v>
      </c>
      <c r="E924" s="11">
        <v>7</v>
      </c>
      <c r="F924" s="11">
        <v>6</v>
      </c>
      <c r="G924" s="11">
        <v>11</v>
      </c>
    </row>
    <row r="925" spans="1:7" x14ac:dyDescent="0.25">
      <c r="A925" s="11">
        <v>1806007</v>
      </c>
      <c r="B925" s="11">
        <v>18</v>
      </c>
      <c r="C925" s="13">
        <v>52</v>
      </c>
      <c r="D925" s="11">
        <v>6</v>
      </c>
      <c r="E925" s="11">
        <v>7</v>
      </c>
      <c r="F925" s="11">
        <v>1</v>
      </c>
      <c r="G925" s="11">
        <v>8</v>
      </c>
    </row>
    <row r="926" spans="1:7" x14ac:dyDescent="0.25">
      <c r="A926" s="11">
        <v>1807007</v>
      </c>
      <c r="B926" s="11">
        <v>18</v>
      </c>
      <c r="C926" s="13">
        <v>61</v>
      </c>
      <c r="D926" s="11">
        <v>7</v>
      </c>
      <c r="E926" s="11">
        <v>7</v>
      </c>
      <c r="F926" s="11">
        <v>5</v>
      </c>
      <c r="G926" s="11">
        <v>10</v>
      </c>
    </row>
    <row r="927" spans="1:7" x14ac:dyDescent="0.25">
      <c r="A927" s="11">
        <v>1808007</v>
      </c>
      <c r="B927" s="11">
        <v>18</v>
      </c>
      <c r="C927" s="13">
        <v>70</v>
      </c>
      <c r="D927" s="11">
        <v>8</v>
      </c>
      <c r="E927" s="11">
        <v>7</v>
      </c>
      <c r="F927" s="11">
        <v>13</v>
      </c>
      <c r="G927" s="11">
        <v>18</v>
      </c>
    </row>
    <row r="928" spans="1:7" x14ac:dyDescent="0.25">
      <c r="A928" s="11">
        <v>1809007</v>
      </c>
      <c r="B928" s="11">
        <v>18</v>
      </c>
      <c r="C928" s="13">
        <v>79</v>
      </c>
      <c r="D928" s="11">
        <v>9</v>
      </c>
      <c r="E928" s="11">
        <v>7</v>
      </c>
      <c r="F928" s="11">
        <v>4</v>
      </c>
      <c r="G928" s="11">
        <v>9</v>
      </c>
    </row>
    <row r="929" spans="1:7" x14ac:dyDescent="0.25">
      <c r="A929" s="11">
        <v>1810007</v>
      </c>
      <c r="B929" s="11">
        <v>18</v>
      </c>
      <c r="C929" s="13">
        <v>88</v>
      </c>
      <c r="D929" s="11">
        <v>10</v>
      </c>
      <c r="E929" s="11">
        <v>7</v>
      </c>
      <c r="F929" s="11">
        <v>12</v>
      </c>
      <c r="G929" s="11">
        <v>17</v>
      </c>
    </row>
    <row r="930" spans="1:7" x14ac:dyDescent="0.25">
      <c r="A930" s="11">
        <v>1811007</v>
      </c>
      <c r="B930" s="11">
        <v>18</v>
      </c>
      <c r="C930" s="13">
        <v>97</v>
      </c>
      <c r="D930" s="11">
        <v>11</v>
      </c>
      <c r="E930" s="11">
        <v>7</v>
      </c>
      <c r="F930" s="11">
        <v>14</v>
      </c>
      <c r="G930" s="11">
        <v>1</v>
      </c>
    </row>
    <row r="931" spans="1:7" x14ac:dyDescent="0.25">
      <c r="A931" s="11">
        <v>1812007</v>
      </c>
      <c r="B931" s="11">
        <v>18</v>
      </c>
      <c r="C931" s="13">
        <v>106</v>
      </c>
      <c r="D931" s="11">
        <v>12</v>
      </c>
      <c r="E931" s="11">
        <v>7</v>
      </c>
      <c r="F931" s="11">
        <v>11</v>
      </c>
      <c r="G931" s="11">
        <v>16</v>
      </c>
    </row>
    <row r="932" spans="1:7" x14ac:dyDescent="0.25">
      <c r="A932" s="11">
        <v>1813007</v>
      </c>
      <c r="B932" s="11">
        <v>18</v>
      </c>
      <c r="C932" s="13">
        <v>115</v>
      </c>
      <c r="D932" s="11">
        <v>13</v>
      </c>
      <c r="E932" s="11">
        <v>7</v>
      </c>
      <c r="F932" s="11">
        <v>2</v>
      </c>
      <c r="G932" s="11">
        <v>7</v>
      </c>
    </row>
    <row r="933" spans="1:7" x14ac:dyDescent="0.25">
      <c r="A933" s="11">
        <v>1814007</v>
      </c>
      <c r="B933" s="11">
        <v>18</v>
      </c>
      <c r="C933" s="13">
        <v>124</v>
      </c>
      <c r="D933" s="11">
        <v>14</v>
      </c>
      <c r="E933" s="11">
        <v>7</v>
      </c>
      <c r="F933" s="11">
        <v>10</v>
      </c>
      <c r="G933" s="11">
        <v>15</v>
      </c>
    </row>
    <row r="934" spans="1:7" x14ac:dyDescent="0.25">
      <c r="A934" s="11">
        <v>1815007</v>
      </c>
      <c r="B934" s="11">
        <v>18</v>
      </c>
      <c r="C934" s="13">
        <v>133</v>
      </c>
      <c r="D934" s="11">
        <v>15</v>
      </c>
      <c r="E934" s="11">
        <v>7</v>
      </c>
      <c r="F934" s="11">
        <v>18</v>
      </c>
      <c r="G934" s="11">
        <v>6</v>
      </c>
    </row>
    <row r="935" spans="1:7" x14ac:dyDescent="0.25">
      <c r="A935" s="11">
        <v>1816007</v>
      </c>
      <c r="B935" s="11">
        <v>18</v>
      </c>
      <c r="C935" s="13">
        <v>142</v>
      </c>
      <c r="D935" s="11">
        <v>16</v>
      </c>
      <c r="E935" s="11">
        <v>7</v>
      </c>
      <c r="F935" s="11">
        <v>9</v>
      </c>
      <c r="G935" s="11">
        <v>14</v>
      </c>
    </row>
    <row r="936" spans="1:7" x14ac:dyDescent="0.25">
      <c r="A936" s="11">
        <v>1817007</v>
      </c>
      <c r="B936" s="11">
        <v>18</v>
      </c>
      <c r="C936" s="13">
        <v>151</v>
      </c>
      <c r="D936" s="11">
        <v>17</v>
      </c>
      <c r="E936" s="11">
        <v>7</v>
      </c>
      <c r="F936" s="11">
        <v>17</v>
      </c>
      <c r="G936" s="11">
        <v>5</v>
      </c>
    </row>
    <row r="937" spans="1:7" x14ac:dyDescent="0.25">
      <c r="A937" s="11">
        <v>1801008</v>
      </c>
      <c r="B937" s="11">
        <v>18</v>
      </c>
      <c r="C937" s="13">
        <v>8</v>
      </c>
      <c r="D937" s="11">
        <v>1</v>
      </c>
      <c r="E937" s="11">
        <v>8</v>
      </c>
      <c r="F937" s="11">
        <v>9</v>
      </c>
      <c r="G937" s="11">
        <v>12</v>
      </c>
    </row>
    <row r="938" spans="1:7" x14ac:dyDescent="0.25">
      <c r="A938" s="11">
        <v>1802008</v>
      </c>
      <c r="B938" s="11">
        <v>18</v>
      </c>
      <c r="C938" s="13">
        <v>17</v>
      </c>
      <c r="D938" s="11">
        <v>2</v>
      </c>
      <c r="E938" s="11">
        <v>8</v>
      </c>
      <c r="F938" s="11">
        <v>17</v>
      </c>
      <c r="G938" s="11">
        <v>3</v>
      </c>
    </row>
    <row r="939" spans="1:7" x14ac:dyDescent="0.25">
      <c r="A939" s="11">
        <v>1803008</v>
      </c>
      <c r="B939" s="11">
        <v>18</v>
      </c>
      <c r="C939" s="13">
        <v>26</v>
      </c>
      <c r="D939" s="11">
        <v>3</v>
      </c>
      <c r="E939" s="11">
        <v>8</v>
      </c>
      <c r="F939" s="11">
        <v>8</v>
      </c>
      <c r="G939" s="11">
        <v>11</v>
      </c>
    </row>
    <row r="940" spans="1:7" x14ac:dyDescent="0.25">
      <c r="A940" s="11">
        <v>1804008</v>
      </c>
      <c r="B940" s="11">
        <v>18</v>
      </c>
      <c r="C940" s="13">
        <v>35</v>
      </c>
      <c r="D940" s="11">
        <v>4</v>
      </c>
      <c r="E940" s="11">
        <v>8</v>
      </c>
      <c r="F940" s="11">
        <v>16</v>
      </c>
      <c r="G940" s="11">
        <v>2</v>
      </c>
    </row>
    <row r="941" spans="1:7" x14ac:dyDescent="0.25">
      <c r="A941" s="11">
        <v>1805008</v>
      </c>
      <c r="B941" s="11">
        <v>18</v>
      </c>
      <c r="C941" s="13">
        <v>44</v>
      </c>
      <c r="D941" s="11">
        <v>5</v>
      </c>
      <c r="E941" s="11">
        <v>8</v>
      </c>
      <c r="F941" s="11">
        <v>7</v>
      </c>
      <c r="G941" s="11">
        <v>10</v>
      </c>
    </row>
    <row r="942" spans="1:7" x14ac:dyDescent="0.25">
      <c r="A942" s="11">
        <v>1806008</v>
      </c>
      <c r="B942" s="11">
        <v>18</v>
      </c>
      <c r="C942" s="13">
        <v>53</v>
      </c>
      <c r="D942" s="11">
        <v>6</v>
      </c>
      <c r="E942" s="11">
        <v>8</v>
      </c>
      <c r="F942" s="11">
        <v>15</v>
      </c>
      <c r="G942" s="11">
        <v>18</v>
      </c>
    </row>
    <row r="943" spans="1:7" x14ac:dyDescent="0.25">
      <c r="A943" s="11">
        <v>1807008</v>
      </c>
      <c r="B943" s="11">
        <v>18</v>
      </c>
      <c r="C943" s="13">
        <v>62</v>
      </c>
      <c r="D943" s="11">
        <v>7</v>
      </c>
      <c r="E943" s="11">
        <v>8</v>
      </c>
      <c r="F943" s="11">
        <v>1</v>
      </c>
      <c r="G943" s="11">
        <v>16</v>
      </c>
    </row>
    <row r="944" spans="1:7" x14ac:dyDescent="0.25">
      <c r="A944" s="11">
        <v>1808008</v>
      </c>
      <c r="B944" s="11">
        <v>18</v>
      </c>
      <c r="C944" s="13">
        <v>71</v>
      </c>
      <c r="D944" s="11">
        <v>8</v>
      </c>
      <c r="E944" s="11">
        <v>8</v>
      </c>
      <c r="F944" s="11">
        <v>14</v>
      </c>
      <c r="G944" s="11">
        <v>17</v>
      </c>
    </row>
    <row r="945" spans="1:7" x14ac:dyDescent="0.25">
      <c r="A945" s="11">
        <v>1809008</v>
      </c>
      <c r="B945" s="11">
        <v>18</v>
      </c>
      <c r="C945" s="13">
        <v>80</v>
      </c>
      <c r="D945" s="11">
        <v>9</v>
      </c>
      <c r="E945" s="11">
        <v>8</v>
      </c>
      <c r="F945" s="11">
        <v>5</v>
      </c>
      <c r="G945" s="11">
        <v>8</v>
      </c>
    </row>
    <row r="946" spans="1:7" x14ac:dyDescent="0.25">
      <c r="A946" s="11">
        <v>1810008</v>
      </c>
      <c r="B946" s="11">
        <v>18</v>
      </c>
      <c r="C946" s="13">
        <v>89</v>
      </c>
      <c r="D946" s="11">
        <v>10</v>
      </c>
      <c r="E946" s="11">
        <v>8</v>
      </c>
      <c r="F946" s="11">
        <v>6</v>
      </c>
      <c r="G946" s="11">
        <v>1</v>
      </c>
    </row>
    <row r="947" spans="1:7" x14ac:dyDescent="0.25">
      <c r="A947" s="11">
        <v>1811008</v>
      </c>
      <c r="B947" s="11">
        <v>18</v>
      </c>
      <c r="C947" s="13">
        <v>98</v>
      </c>
      <c r="D947" s="11">
        <v>11</v>
      </c>
      <c r="E947" s="11">
        <v>8</v>
      </c>
      <c r="F947" s="11">
        <v>4</v>
      </c>
      <c r="G947" s="11">
        <v>7</v>
      </c>
    </row>
    <row r="948" spans="1:7" x14ac:dyDescent="0.25">
      <c r="A948" s="11">
        <v>1812008</v>
      </c>
      <c r="B948" s="11">
        <v>18</v>
      </c>
      <c r="C948" s="13">
        <v>107</v>
      </c>
      <c r="D948" s="11">
        <v>12</v>
      </c>
      <c r="E948" s="11">
        <v>8</v>
      </c>
      <c r="F948" s="11">
        <v>12</v>
      </c>
      <c r="G948" s="11">
        <v>15</v>
      </c>
    </row>
    <row r="949" spans="1:7" x14ac:dyDescent="0.25">
      <c r="A949" s="11">
        <v>1813008</v>
      </c>
      <c r="B949" s="11">
        <v>18</v>
      </c>
      <c r="C949" s="13">
        <v>116</v>
      </c>
      <c r="D949" s="11">
        <v>13</v>
      </c>
      <c r="E949" s="11">
        <v>8</v>
      </c>
      <c r="F949" s="11">
        <v>3</v>
      </c>
      <c r="G949" s="11">
        <v>6</v>
      </c>
    </row>
    <row r="950" spans="1:7" x14ac:dyDescent="0.25">
      <c r="A950" s="11">
        <v>1814008</v>
      </c>
      <c r="B950" s="11">
        <v>18</v>
      </c>
      <c r="C950" s="13">
        <v>125</v>
      </c>
      <c r="D950" s="11">
        <v>14</v>
      </c>
      <c r="E950" s="11">
        <v>8</v>
      </c>
      <c r="F950" s="11">
        <v>11</v>
      </c>
      <c r="G950" s="11">
        <v>14</v>
      </c>
    </row>
    <row r="951" spans="1:7" x14ac:dyDescent="0.25">
      <c r="A951" s="11">
        <v>1815008</v>
      </c>
      <c r="B951" s="11">
        <v>18</v>
      </c>
      <c r="C951" s="13">
        <v>134</v>
      </c>
      <c r="D951" s="11">
        <v>15</v>
      </c>
      <c r="E951" s="11">
        <v>8</v>
      </c>
      <c r="F951" s="11">
        <v>2</v>
      </c>
      <c r="G951" s="11">
        <v>5</v>
      </c>
    </row>
    <row r="952" spans="1:7" x14ac:dyDescent="0.25">
      <c r="A952" s="11">
        <v>1816008</v>
      </c>
      <c r="B952" s="11">
        <v>18</v>
      </c>
      <c r="C952" s="13">
        <v>143</v>
      </c>
      <c r="D952" s="11">
        <v>16</v>
      </c>
      <c r="E952" s="11">
        <v>8</v>
      </c>
      <c r="F952" s="11">
        <v>10</v>
      </c>
      <c r="G952" s="11">
        <v>13</v>
      </c>
    </row>
    <row r="953" spans="1:7" x14ac:dyDescent="0.25">
      <c r="A953" s="11">
        <v>1817008</v>
      </c>
      <c r="B953" s="11">
        <v>18</v>
      </c>
      <c r="C953" s="13">
        <v>152</v>
      </c>
      <c r="D953" s="11">
        <v>17</v>
      </c>
      <c r="E953" s="11">
        <v>8</v>
      </c>
      <c r="F953" s="11">
        <v>18</v>
      </c>
      <c r="G953" s="11">
        <v>4</v>
      </c>
    </row>
    <row r="954" spans="1:7" x14ac:dyDescent="0.25">
      <c r="A954" s="11">
        <v>1801009</v>
      </c>
      <c r="B954" s="11">
        <v>18</v>
      </c>
      <c r="C954" s="13">
        <v>9</v>
      </c>
      <c r="D954" s="11">
        <v>1</v>
      </c>
      <c r="E954" s="11">
        <v>9</v>
      </c>
      <c r="F954" s="11">
        <v>10</v>
      </c>
      <c r="G954" s="11">
        <v>11</v>
      </c>
    </row>
    <row r="955" spans="1:7" x14ac:dyDescent="0.25">
      <c r="A955" s="11">
        <v>1802009</v>
      </c>
      <c r="B955" s="11">
        <v>18</v>
      </c>
      <c r="C955" s="13">
        <v>18</v>
      </c>
      <c r="D955" s="11">
        <v>2</v>
      </c>
      <c r="E955" s="11">
        <v>9</v>
      </c>
      <c r="F955" s="11">
        <v>18</v>
      </c>
      <c r="G955" s="11">
        <v>2</v>
      </c>
    </row>
    <row r="956" spans="1:7" x14ac:dyDescent="0.25">
      <c r="A956" s="11">
        <v>1803009</v>
      </c>
      <c r="B956" s="11">
        <v>18</v>
      </c>
      <c r="C956" s="13">
        <v>27</v>
      </c>
      <c r="D956" s="11">
        <v>3</v>
      </c>
      <c r="E956" s="11">
        <v>9</v>
      </c>
      <c r="F956" s="11">
        <v>9</v>
      </c>
      <c r="G956" s="11">
        <v>10</v>
      </c>
    </row>
    <row r="957" spans="1:7" x14ac:dyDescent="0.25">
      <c r="A957" s="11">
        <v>1804009</v>
      </c>
      <c r="B957" s="11">
        <v>18</v>
      </c>
      <c r="C957" s="13">
        <v>36</v>
      </c>
      <c r="D957" s="11">
        <v>4</v>
      </c>
      <c r="E957" s="11">
        <v>9</v>
      </c>
      <c r="F957" s="11">
        <v>17</v>
      </c>
      <c r="G957" s="11">
        <v>18</v>
      </c>
    </row>
    <row r="958" spans="1:7" x14ac:dyDescent="0.25">
      <c r="A958" s="11">
        <v>1805009</v>
      </c>
      <c r="B958" s="11">
        <v>18</v>
      </c>
      <c r="C958" s="13">
        <v>45</v>
      </c>
      <c r="D958" s="11">
        <v>5</v>
      </c>
      <c r="E958" s="11">
        <v>9</v>
      </c>
      <c r="F958" s="11">
        <v>8</v>
      </c>
      <c r="G958" s="11">
        <v>9</v>
      </c>
    </row>
    <row r="959" spans="1:7" x14ac:dyDescent="0.25">
      <c r="A959" s="11">
        <v>1806009</v>
      </c>
      <c r="B959" s="11">
        <v>18</v>
      </c>
      <c r="C959" s="13">
        <v>54</v>
      </c>
      <c r="D959" s="11">
        <v>6</v>
      </c>
      <c r="E959" s="11">
        <v>9</v>
      </c>
      <c r="F959" s="11">
        <v>16</v>
      </c>
      <c r="G959" s="11">
        <v>17</v>
      </c>
    </row>
    <row r="960" spans="1:7" x14ac:dyDescent="0.25">
      <c r="A960" s="11">
        <v>1807009</v>
      </c>
      <c r="B960" s="11">
        <v>18</v>
      </c>
      <c r="C960" s="13">
        <v>63</v>
      </c>
      <c r="D960" s="11">
        <v>7</v>
      </c>
      <c r="E960" s="11">
        <v>9</v>
      </c>
      <c r="F960" s="11">
        <v>7</v>
      </c>
      <c r="G960" s="11">
        <v>8</v>
      </c>
    </row>
    <row r="961" spans="1:7" x14ac:dyDescent="0.25">
      <c r="A961" s="11">
        <v>1808009</v>
      </c>
      <c r="B961" s="11">
        <v>18</v>
      </c>
      <c r="C961" s="13">
        <v>72</v>
      </c>
      <c r="D961" s="11">
        <v>8</v>
      </c>
      <c r="E961" s="11">
        <v>9</v>
      </c>
      <c r="F961" s="11">
        <v>1</v>
      </c>
      <c r="G961" s="11">
        <v>7</v>
      </c>
    </row>
    <row r="962" spans="1:7" x14ac:dyDescent="0.25">
      <c r="A962" s="11">
        <v>1809009</v>
      </c>
      <c r="B962" s="11">
        <v>18</v>
      </c>
      <c r="C962" s="13">
        <v>81</v>
      </c>
      <c r="D962" s="11">
        <v>9</v>
      </c>
      <c r="E962" s="11">
        <v>9</v>
      </c>
      <c r="F962" s="11">
        <v>15</v>
      </c>
      <c r="G962" s="11">
        <v>1</v>
      </c>
    </row>
    <row r="963" spans="1:7" x14ac:dyDescent="0.25">
      <c r="A963" s="11">
        <v>1810009</v>
      </c>
      <c r="B963" s="11">
        <v>18</v>
      </c>
      <c r="C963" s="13">
        <v>90</v>
      </c>
      <c r="D963" s="11">
        <v>10</v>
      </c>
      <c r="E963" s="11">
        <v>9</v>
      </c>
      <c r="F963" s="11">
        <v>14</v>
      </c>
      <c r="G963" s="11">
        <v>15</v>
      </c>
    </row>
    <row r="964" spans="1:7" x14ac:dyDescent="0.25">
      <c r="A964" s="11">
        <v>1811009</v>
      </c>
      <c r="B964" s="11">
        <v>18</v>
      </c>
      <c r="C964" s="13">
        <v>99</v>
      </c>
      <c r="D964" s="11">
        <v>11</v>
      </c>
      <c r="E964" s="11">
        <v>9</v>
      </c>
      <c r="F964" s="11">
        <v>5</v>
      </c>
      <c r="G964" s="11">
        <v>6</v>
      </c>
    </row>
    <row r="965" spans="1:7" x14ac:dyDescent="0.25">
      <c r="A965" s="11">
        <v>1812009</v>
      </c>
      <c r="B965" s="11">
        <v>18</v>
      </c>
      <c r="C965" s="13">
        <v>108</v>
      </c>
      <c r="D965" s="11">
        <v>12</v>
      </c>
      <c r="E965" s="11">
        <v>9</v>
      </c>
      <c r="F965" s="11">
        <v>13</v>
      </c>
      <c r="G965" s="11">
        <v>14</v>
      </c>
    </row>
    <row r="966" spans="1:7" x14ac:dyDescent="0.25">
      <c r="A966" s="11">
        <v>1813009</v>
      </c>
      <c r="B966" s="11">
        <v>18</v>
      </c>
      <c r="C966" s="13">
        <v>117</v>
      </c>
      <c r="D966" s="11">
        <v>13</v>
      </c>
      <c r="E966" s="11">
        <v>9</v>
      </c>
      <c r="F966" s="11">
        <v>4</v>
      </c>
      <c r="G966" s="11">
        <v>5</v>
      </c>
    </row>
    <row r="967" spans="1:7" x14ac:dyDescent="0.25">
      <c r="A967" s="11">
        <v>1814009</v>
      </c>
      <c r="B967" s="11">
        <v>18</v>
      </c>
      <c r="C967" s="13">
        <v>126</v>
      </c>
      <c r="D967" s="11">
        <v>14</v>
      </c>
      <c r="E967" s="11">
        <v>9</v>
      </c>
      <c r="F967" s="11">
        <v>12</v>
      </c>
      <c r="G967" s="11">
        <v>13</v>
      </c>
    </row>
    <row r="968" spans="1:7" x14ac:dyDescent="0.25">
      <c r="A968" s="11">
        <v>1815009</v>
      </c>
      <c r="B968" s="11">
        <v>18</v>
      </c>
      <c r="C968" s="13">
        <v>135</v>
      </c>
      <c r="D968" s="11">
        <v>15</v>
      </c>
      <c r="E968" s="11">
        <v>9</v>
      </c>
      <c r="F968" s="11">
        <v>3</v>
      </c>
      <c r="G968" s="11">
        <v>4</v>
      </c>
    </row>
    <row r="969" spans="1:7" x14ac:dyDescent="0.25">
      <c r="A969" s="11">
        <v>1816009</v>
      </c>
      <c r="B969" s="11">
        <v>18</v>
      </c>
      <c r="C969" s="13">
        <v>144</v>
      </c>
      <c r="D969" s="11">
        <v>16</v>
      </c>
      <c r="E969" s="11">
        <v>9</v>
      </c>
      <c r="F969" s="11">
        <v>11</v>
      </c>
      <c r="G969" s="11">
        <v>12</v>
      </c>
    </row>
    <row r="970" spans="1:7" x14ac:dyDescent="0.25">
      <c r="A970" s="11">
        <v>1817009</v>
      </c>
      <c r="B970" s="11">
        <v>18</v>
      </c>
      <c r="C970" s="13">
        <v>153</v>
      </c>
      <c r="D970" s="11">
        <v>17</v>
      </c>
      <c r="E970" s="11">
        <v>9</v>
      </c>
      <c r="F970" s="11">
        <v>2</v>
      </c>
      <c r="G970" s="11">
        <v>3</v>
      </c>
    </row>
    <row r="971" spans="1:7" x14ac:dyDescent="0.25">
      <c r="A971" s="9">
        <v>1901001</v>
      </c>
      <c r="B971" s="9">
        <v>19</v>
      </c>
      <c r="C971" s="10">
        <v>1</v>
      </c>
      <c r="D971" s="9">
        <v>1</v>
      </c>
      <c r="E971" s="9">
        <v>1</v>
      </c>
      <c r="F971" s="9">
        <v>2</v>
      </c>
      <c r="G971" s="9">
        <v>19</v>
      </c>
    </row>
    <row r="972" spans="1:7" x14ac:dyDescent="0.25">
      <c r="A972" s="9">
        <v>1902001</v>
      </c>
      <c r="B972" s="9">
        <v>19</v>
      </c>
      <c r="C972" s="10">
        <v>10</v>
      </c>
      <c r="D972" s="9">
        <v>2</v>
      </c>
      <c r="E972" s="9">
        <v>1</v>
      </c>
      <c r="F972" s="9">
        <v>12</v>
      </c>
      <c r="G972" s="9">
        <v>10</v>
      </c>
    </row>
    <row r="973" spans="1:7" x14ac:dyDescent="0.25">
      <c r="A973" s="9">
        <v>1903001</v>
      </c>
      <c r="B973" s="9">
        <v>19</v>
      </c>
      <c r="C973" s="10">
        <v>19</v>
      </c>
      <c r="D973" s="9">
        <v>3</v>
      </c>
      <c r="E973" s="9">
        <v>1</v>
      </c>
      <c r="F973" s="9">
        <v>3</v>
      </c>
      <c r="G973" s="9">
        <v>1</v>
      </c>
    </row>
    <row r="974" spans="1:7" x14ac:dyDescent="0.25">
      <c r="A974" s="9">
        <v>1904001</v>
      </c>
      <c r="B974" s="9">
        <v>19</v>
      </c>
      <c r="C974" s="10">
        <v>28</v>
      </c>
      <c r="D974" s="9">
        <v>4</v>
      </c>
      <c r="E974" s="9">
        <v>1</v>
      </c>
      <c r="F974" s="9">
        <v>13</v>
      </c>
      <c r="G974" s="9">
        <v>11</v>
      </c>
    </row>
    <row r="975" spans="1:7" x14ac:dyDescent="0.25">
      <c r="A975" s="9">
        <v>1905001</v>
      </c>
      <c r="B975" s="9">
        <v>19</v>
      </c>
      <c r="C975" s="10">
        <v>37</v>
      </c>
      <c r="D975" s="9">
        <v>5</v>
      </c>
      <c r="E975" s="9">
        <v>1</v>
      </c>
      <c r="F975" s="9">
        <v>4</v>
      </c>
      <c r="G975" s="9">
        <v>2</v>
      </c>
    </row>
    <row r="976" spans="1:7" x14ac:dyDescent="0.25">
      <c r="A976" s="9">
        <v>1906001</v>
      </c>
      <c r="B976" s="9">
        <v>19</v>
      </c>
      <c r="C976" s="10">
        <v>46</v>
      </c>
      <c r="D976" s="9">
        <v>6</v>
      </c>
      <c r="E976" s="9">
        <v>1</v>
      </c>
      <c r="F976" s="9">
        <v>14</v>
      </c>
      <c r="G976" s="9">
        <v>12</v>
      </c>
    </row>
    <row r="977" spans="1:7" x14ac:dyDescent="0.25">
      <c r="A977" s="9">
        <v>1907001</v>
      </c>
      <c r="B977" s="9">
        <v>19</v>
      </c>
      <c r="C977" s="10">
        <v>55</v>
      </c>
      <c r="D977" s="9">
        <v>7</v>
      </c>
      <c r="E977" s="9">
        <v>1</v>
      </c>
      <c r="F977" s="9">
        <v>5</v>
      </c>
      <c r="G977" s="9">
        <v>3</v>
      </c>
    </row>
    <row r="978" spans="1:7" x14ac:dyDescent="0.25">
      <c r="A978" s="9">
        <v>1908001</v>
      </c>
      <c r="B978" s="9">
        <v>19</v>
      </c>
      <c r="C978" s="10">
        <v>64</v>
      </c>
      <c r="D978" s="9">
        <v>8</v>
      </c>
      <c r="E978" s="9">
        <v>1</v>
      </c>
      <c r="F978" s="9">
        <v>15</v>
      </c>
      <c r="G978" s="9">
        <v>13</v>
      </c>
    </row>
    <row r="979" spans="1:7" x14ac:dyDescent="0.25">
      <c r="A979" s="9">
        <v>1909001</v>
      </c>
      <c r="B979" s="9">
        <v>19</v>
      </c>
      <c r="C979" s="10">
        <v>73</v>
      </c>
      <c r="D979" s="9">
        <v>9</v>
      </c>
      <c r="E979" s="9">
        <v>1</v>
      </c>
      <c r="F979" s="9">
        <v>6</v>
      </c>
      <c r="G979" s="9">
        <v>4</v>
      </c>
    </row>
    <row r="980" spans="1:7" x14ac:dyDescent="0.25">
      <c r="A980" s="9">
        <v>1910001</v>
      </c>
      <c r="B980" s="9">
        <v>19</v>
      </c>
      <c r="C980" s="10">
        <v>82</v>
      </c>
      <c r="D980" s="9">
        <v>10</v>
      </c>
      <c r="E980" s="9">
        <v>1</v>
      </c>
      <c r="F980" s="9">
        <v>16</v>
      </c>
      <c r="G980" s="9">
        <v>14</v>
      </c>
    </row>
    <row r="981" spans="1:7" x14ac:dyDescent="0.25">
      <c r="A981" s="9">
        <v>1911001</v>
      </c>
      <c r="B981" s="9">
        <v>19</v>
      </c>
      <c r="C981" s="10">
        <v>91</v>
      </c>
      <c r="D981" s="9">
        <v>11</v>
      </c>
      <c r="E981" s="9">
        <v>1</v>
      </c>
      <c r="F981" s="9">
        <v>7</v>
      </c>
      <c r="G981" s="9">
        <v>5</v>
      </c>
    </row>
    <row r="982" spans="1:7" x14ac:dyDescent="0.25">
      <c r="A982" s="9">
        <v>1912001</v>
      </c>
      <c r="B982" s="9">
        <v>19</v>
      </c>
      <c r="C982" s="10">
        <v>100</v>
      </c>
      <c r="D982" s="9">
        <v>12</v>
      </c>
      <c r="E982" s="9">
        <v>1</v>
      </c>
      <c r="F982" s="9">
        <v>17</v>
      </c>
      <c r="G982" s="9">
        <v>15</v>
      </c>
    </row>
    <row r="983" spans="1:7" x14ac:dyDescent="0.25">
      <c r="A983" s="9">
        <v>1913001</v>
      </c>
      <c r="B983" s="9">
        <v>19</v>
      </c>
      <c r="C983" s="10">
        <v>109</v>
      </c>
      <c r="D983" s="9">
        <v>13</v>
      </c>
      <c r="E983" s="9">
        <v>1</v>
      </c>
      <c r="F983" s="9">
        <v>8</v>
      </c>
      <c r="G983" s="9">
        <v>6</v>
      </c>
    </row>
    <row r="984" spans="1:7" x14ac:dyDescent="0.25">
      <c r="A984" s="9">
        <v>1914001</v>
      </c>
      <c r="B984" s="9">
        <v>19</v>
      </c>
      <c r="C984" s="10">
        <v>118</v>
      </c>
      <c r="D984" s="9">
        <v>14</v>
      </c>
      <c r="E984" s="9">
        <v>1</v>
      </c>
      <c r="F984" s="9">
        <v>18</v>
      </c>
      <c r="G984" s="9">
        <v>16</v>
      </c>
    </row>
    <row r="985" spans="1:7" x14ac:dyDescent="0.25">
      <c r="A985" s="9">
        <v>1915001</v>
      </c>
      <c r="B985" s="9">
        <v>19</v>
      </c>
      <c r="C985" s="10">
        <v>127</v>
      </c>
      <c r="D985" s="9">
        <v>15</v>
      </c>
      <c r="E985" s="9">
        <v>1</v>
      </c>
      <c r="F985" s="9">
        <v>9</v>
      </c>
      <c r="G985" s="9">
        <v>7</v>
      </c>
    </row>
    <row r="986" spans="1:7" x14ac:dyDescent="0.25">
      <c r="A986" s="9">
        <v>1916001</v>
      </c>
      <c r="B986" s="9">
        <v>19</v>
      </c>
      <c r="C986" s="10">
        <v>136</v>
      </c>
      <c r="D986" s="9">
        <v>16</v>
      </c>
      <c r="E986" s="9">
        <v>1</v>
      </c>
      <c r="F986" s="9">
        <v>19</v>
      </c>
      <c r="G986" s="9">
        <v>17</v>
      </c>
    </row>
    <row r="987" spans="1:7" x14ac:dyDescent="0.25">
      <c r="A987" s="9">
        <v>1917001</v>
      </c>
      <c r="B987" s="9">
        <v>19</v>
      </c>
      <c r="C987" s="10">
        <v>145</v>
      </c>
      <c r="D987" s="9">
        <v>17</v>
      </c>
      <c r="E987" s="9">
        <v>1</v>
      </c>
      <c r="F987" s="9">
        <v>10</v>
      </c>
      <c r="G987" s="9">
        <v>8</v>
      </c>
    </row>
    <row r="988" spans="1:7" x14ac:dyDescent="0.25">
      <c r="A988" s="9">
        <v>1918001</v>
      </c>
      <c r="B988" s="9">
        <v>19</v>
      </c>
      <c r="C988" s="10">
        <v>154</v>
      </c>
      <c r="D988" s="9">
        <v>18</v>
      </c>
      <c r="E988" s="9">
        <v>1</v>
      </c>
      <c r="F988" s="9">
        <v>1</v>
      </c>
      <c r="G988" s="9">
        <v>18</v>
      </c>
    </row>
    <row r="989" spans="1:7" x14ac:dyDescent="0.25">
      <c r="A989" s="9">
        <v>1919001</v>
      </c>
      <c r="B989" s="9">
        <v>19</v>
      </c>
      <c r="C989" s="10">
        <v>163</v>
      </c>
      <c r="D989" s="9">
        <v>19</v>
      </c>
      <c r="E989" s="9">
        <v>1</v>
      </c>
      <c r="F989" s="9">
        <v>11</v>
      </c>
      <c r="G989" s="9">
        <v>9</v>
      </c>
    </row>
    <row r="990" spans="1:7" x14ac:dyDescent="0.25">
      <c r="A990" s="9">
        <v>1901002</v>
      </c>
      <c r="B990" s="9">
        <v>19</v>
      </c>
      <c r="C990" s="10">
        <v>2</v>
      </c>
      <c r="D990" s="9">
        <v>1</v>
      </c>
      <c r="E990" s="9">
        <v>2</v>
      </c>
      <c r="F990" s="9">
        <v>3</v>
      </c>
      <c r="G990" s="9">
        <v>18</v>
      </c>
    </row>
    <row r="991" spans="1:7" x14ac:dyDescent="0.25">
      <c r="A991" s="9">
        <v>1902002</v>
      </c>
      <c r="B991" s="9">
        <v>19</v>
      </c>
      <c r="C991" s="10">
        <v>11</v>
      </c>
      <c r="D991" s="9">
        <v>2</v>
      </c>
      <c r="E991" s="9">
        <v>2</v>
      </c>
      <c r="F991" s="9">
        <v>13</v>
      </c>
      <c r="G991" s="9">
        <v>9</v>
      </c>
    </row>
    <row r="992" spans="1:7" x14ac:dyDescent="0.25">
      <c r="A992" s="9">
        <v>1903002</v>
      </c>
      <c r="B992" s="9">
        <v>19</v>
      </c>
      <c r="C992" s="10">
        <v>20</v>
      </c>
      <c r="D992" s="9">
        <v>3</v>
      </c>
      <c r="E992" s="9">
        <v>2</v>
      </c>
      <c r="F992" s="9">
        <v>4</v>
      </c>
      <c r="G992" s="9">
        <v>19</v>
      </c>
    </row>
    <row r="993" spans="1:7" x14ac:dyDescent="0.25">
      <c r="A993" s="9">
        <v>1904002</v>
      </c>
      <c r="B993" s="9">
        <v>19</v>
      </c>
      <c r="C993" s="10">
        <v>29</v>
      </c>
      <c r="D993" s="9">
        <v>4</v>
      </c>
      <c r="E993" s="9">
        <v>2</v>
      </c>
      <c r="F993" s="9">
        <v>14</v>
      </c>
      <c r="G993" s="9">
        <v>10</v>
      </c>
    </row>
    <row r="994" spans="1:7" x14ac:dyDescent="0.25">
      <c r="A994" s="9">
        <v>1905002</v>
      </c>
      <c r="B994" s="9">
        <v>19</v>
      </c>
      <c r="C994" s="10">
        <v>38</v>
      </c>
      <c r="D994" s="9">
        <v>5</v>
      </c>
      <c r="E994" s="9">
        <v>2</v>
      </c>
      <c r="F994" s="9">
        <v>5</v>
      </c>
      <c r="G994" s="9">
        <v>1</v>
      </c>
    </row>
    <row r="995" spans="1:7" x14ac:dyDescent="0.25">
      <c r="A995" s="9">
        <v>1906002</v>
      </c>
      <c r="B995" s="9">
        <v>19</v>
      </c>
      <c r="C995" s="10">
        <v>47</v>
      </c>
      <c r="D995" s="9">
        <v>6</v>
      </c>
      <c r="E995" s="9">
        <v>2</v>
      </c>
      <c r="F995" s="9">
        <v>15</v>
      </c>
      <c r="G995" s="9">
        <v>11</v>
      </c>
    </row>
    <row r="996" spans="1:7" x14ac:dyDescent="0.25">
      <c r="A996" s="9">
        <v>1907002</v>
      </c>
      <c r="B996" s="9">
        <v>19</v>
      </c>
      <c r="C996" s="10">
        <v>56</v>
      </c>
      <c r="D996" s="9">
        <v>7</v>
      </c>
      <c r="E996" s="9">
        <v>2</v>
      </c>
      <c r="F996" s="9">
        <v>6</v>
      </c>
      <c r="G996" s="9">
        <v>2</v>
      </c>
    </row>
    <row r="997" spans="1:7" x14ac:dyDescent="0.25">
      <c r="A997" s="9">
        <v>1908002</v>
      </c>
      <c r="B997" s="9">
        <v>19</v>
      </c>
      <c r="C997" s="10">
        <v>65</v>
      </c>
      <c r="D997" s="9">
        <v>8</v>
      </c>
      <c r="E997" s="9">
        <v>2</v>
      </c>
      <c r="F997" s="9">
        <v>16</v>
      </c>
      <c r="G997" s="9">
        <v>12</v>
      </c>
    </row>
    <row r="998" spans="1:7" x14ac:dyDescent="0.25">
      <c r="A998" s="9">
        <v>1909002</v>
      </c>
      <c r="B998" s="9">
        <v>19</v>
      </c>
      <c r="C998" s="10">
        <v>74</v>
      </c>
      <c r="D998" s="9">
        <v>9</v>
      </c>
      <c r="E998" s="9">
        <v>2</v>
      </c>
      <c r="F998" s="9">
        <v>7</v>
      </c>
      <c r="G998" s="9">
        <v>3</v>
      </c>
    </row>
    <row r="999" spans="1:7" x14ac:dyDescent="0.25">
      <c r="A999" s="9">
        <v>1910002</v>
      </c>
      <c r="B999" s="9">
        <v>19</v>
      </c>
      <c r="C999" s="10">
        <v>83</v>
      </c>
      <c r="D999" s="9">
        <v>10</v>
      </c>
      <c r="E999" s="9">
        <v>2</v>
      </c>
      <c r="F999" s="9">
        <v>17</v>
      </c>
      <c r="G999" s="9">
        <v>13</v>
      </c>
    </row>
    <row r="1000" spans="1:7" x14ac:dyDescent="0.25">
      <c r="A1000" s="9">
        <v>1911002</v>
      </c>
      <c r="B1000" s="9">
        <v>19</v>
      </c>
      <c r="C1000" s="10">
        <v>92</v>
      </c>
      <c r="D1000" s="9">
        <v>11</v>
      </c>
      <c r="E1000" s="9">
        <v>2</v>
      </c>
      <c r="F1000" s="9">
        <v>8</v>
      </c>
      <c r="G1000" s="9">
        <v>4</v>
      </c>
    </row>
    <row r="1001" spans="1:7" x14ac:dyDescent="0.25">
      <c r="A1001" s="9">
        <v>1912002</v>
      </c>
      <c r="B1001" s="9">
        <v>19</v>
      </c>
      <c r="C1001" s="10">
        <v>101</v>
      </c>
      <c r="D1001" s="9">
        <v>12</v>
      </c>
      <c r="E1001" s="9">
        <v>2</v>
      </c>
      <c r="F1001" s="9">
        <v>18</v>
      </c>
      <c r="G1001" s="9">
        <v>14</v>
      </c>
    </row>
    <row r="1002" spans="1:7" x14ac:dyDescent="0.25">
      <c r="A1002" s="9">
        <v>1913002</v>
      </c>
      <c r="B1002" s="9">
        <v>19</v>
      </c>
      <c r="C1002" s="10">
        <v>110</v>
      </c>
      <c r="D1002" s="9">
        <v>13</v>
      </c>
      <c r="E1002" s="9">
        <v>2</v>
      </c>
      <c r="F1002" s="9">
        <v>9</v>
      </c>
      <c r="G1002" s="9">
        <v>5</v>
      </c>
    </row>
    <row r="1003" spans="1:7" x14ac:dyDescent="0.25">
      <c r="A1003" s="9">
        <v>1914002</v>
      </c>
      <c r="B1003" s="9">
        <v>19</v>
      </c>
      <c r="C1003" s="10">
        <v>119</v>
      </c>
      <c r="D1003" s="9">
        <v>14</v>
      </c>
      <c r="E1003" s="9">
        <v>2</v>
      </c>
      <c r="F1003" s="9">
        <v>19</v>
      </c>
      <c r="G1003" s="9">
        <v>15</v>
      </c>
    </row>
    <row r="1004" spans="1:7" x14ac:dyDescent="0.25">
      <c r="A1004" s="9">
        <v>1915002</v>
      </c>
      <c r="B1004" s="9">
        <v>19</v>
      </c>
      <c r="C1004" s="10">
        <v>128</v>
      </c>
      <c r="D1004" s="9">
        <v>15</v>
      </c>
      <c r="E1004" s="9">
        <v>2</v>
      </c>
      <c r="F1004" s="9">
        <v>10</v>
      </c>
      <c r="G1004" s="9">
        <v>6</v>
      </c>
    </row>
    <row r="1005" spans="1:7" x14ac:dyDescent="0.25">
      <c r="A1005" s="9">
        <v>1916002</v>
      </c>
      <c r="B1005" s="9">
        <v>19</v>
      </c>
      <c r="C1005" s="10">
        <v>137</v>
      </c>
      <c r="D1005" s="9">
        <v>16</v>
      </c>
      <c r="E1005" s="9">
        <v>2</v>
      </c>
      <c r="F1005" s="9">
        <v>1</v>
      </c>
      <c r="G1005" s="9">
        <v>16</v>
      </c>
    </row>
    <row r="1006" spans="1:7" x14ac:dyDescent="0.25">
      <c r="A1006" s="9">
        <v>1917002</v>
      </c>
      <c r="B1006" s="9">
        <v>19</v>
      </c>
      <c r="C1006" s="10">
        <v>146</v>
      </c>
      <c r="D1006" s="9">
        <v>17</v>
      </c>
      <c r="E1006" s="9">
        <v>2</v>
      </c>
      <c r="F1006" s="9">
        <v>11</v>
      </c>
      <c r="G1006" s="9">
        <v>7</v>
      </c>
    </row>
    <row r="1007" spans="1:7" x14ac:dyDescent="0.25">
      <c r="A1007" s="9">
        <v>1918002</v>
      </c>
      <c r="B1007" s="9">
        <v>19</v>
      </c>
      <c r="C1007" s="10">
        <v>155</v>
      </c>
      <c r="D1007" s="9">
        <v>18</v>
      </c>
      <c r="E1007" s="9">
        <v>2</v>
      </c>
      <c r="F1007" s="9">
        <v>2</v>
      </c>
      <c r="G1007" s="9">
        <v>17</v>
      </c>
    </row>
    <row r="1008" spans="1:7" x14ac:dyDescent="0.25">
      <c r="A1008" s="9">
        <v>1919002</v>
      </c>
      <c r="B1008" s="9">
        <v>19</v>
      </c>
      <c r="C1008" s="10">
        <v>164</v>
      </c>
      <c r="D1008" s="9">
        <v>19</v>
      </c>
      <c r="E1008" s="9">
        <v>2</v>
      </c>
      <c r="F1008" s="9">
        <v>12</v>
      </c>
      <c r="G1008" s="9">
        <v>8</v>
      </c>
    </row>
    <row r="1009" spans="1:7" x14ac:dyDescent="0.25">
      <c r="A1009" s="9">
        <v>1901003</v>
      </c>
      <c r="B1009" s="9">
        <v>19</v>
      </c>
      <c r="C1009" s="10">
        <v>3</v>
      </c>
      <c r="D1009" s="9">
        <v>1</v>
      </c>
      <c r="E1009" s="9">
        <v>3</v>
      </c>
      <c r="F1009" s="9">
        <v>4</v>
      </c>
      <c r="G1009" s="9">
        <v>17</v>
      </c>
    </row>
    <row r="1010" spans="1:7" x14ac:dyDescent="0.25">
      <c r="A1010" s="9">
        <v>1902003</v>
      </c>
      <c r="B1010" s="9">
        <v>19</v>
      </c>
      <c r="C1010" s="10">
        <v>12</v>
      </c>
      <c r="D1010" s="9">
        <v>2</v>
      </c>
      <c r="E1010" s="9">
        <v>3</v>
      </c>
      <c r="F1010" s="9">
        <v>14</v>
      </c>
      <c r="G1010" s="9">
        <v>8</v>
      </c>
    </row>
    <row r="1011" spans="1:7" x14ac:dyDescent="0.25">
      <c r="A1011" s="9">
        <v>1903003</v>
      </c>
      <c r="B1011" s="9">
        <v>19</v>
      </c>
      <c r="C1011" s="10">
        <v>21</v>
      </c>
      <c r="D1011" s="9">
        <v>3</v>
      </c>
      <c r="E1011" s="9">
        <v>3</v>
      </c>
      <c r="F1011" s="9">
        <v>5</v>
      </c>
      <c r="G1011" s="9">
        <v>18</v>
      </c>
    </row>
    <row r="1012" spans="1:7" x14ac:dyDescent="0.25">
      <c r="A1012" s="9">
        <v>1904003</v>
      </c>
      <c r="B1012" s="9">
        <v>19</v>
      </c>
      <c r="C1012" s="10">
        <v>30</v>
      </c>
      <c r="D1012" s="9">
        <v>4</v>
      </c>
      <c r="E1012" s="9">
        <v>3</v>
      </c>
      <c r="F1012" s="9">
        <v>15</v>
      </c>
      <c r="G1012" s="9">
        <v>9</v>
      </c>
    </row>
    <row r="1013" spans="1:7" x14ac:dyDescent="0.25">
      <c r="A1013" s="9">
        <v>1905003</v>
      </c>
      <c r="B1013" s="9">
        <v>19</v>
      </c>
      <c r="C1013" s="10">
        <v>39</v>
      </c>
      <c r="D1013" s="9">
        <v>5</v>
      </c>
      <c r="E1013" s="9">
        <v>3</v>
      </c>
      <c r="F1013" s="9">
        <v>6</v>
      </c>
      <c r="G1013" s="9">
        <v>19</v>
      </c>
    </row>
    <row r="1014" spans="1:7" x14ac:dyDescent="0.25">
      <c r="A1014" s="9">
        <v>1906003</v>
      </c>
      <c r="B1014" s="9">
        <v>19</v>
      </c>
      <c r="C1014" s="10">
        <v>48</v>
      </c>
      <c r="D1014" s="9">
        <v>6</v>
      </c>
      <c r="E1014" s="9">
        <v>3</v>
      </c>
      <c r="F1014" s="9">
        <v>16</v>
      </c>
      <c r="G1014" s="9">
        <v>10</v>
      </c>
    </row>
    <row r="1015" spans="1:7" x14ac:dyDescent="0.25">
      <c r="A1015" s="9">
        <v>1907003</v>
      </c>
      <c r="B1015" s="9">
        <v>19</v>
      </c>
      <c r="C1015" s="10">
        <v>57</v>
      </c>
      <c r="D1015" s="9">
        <v>7</v>
      </c>
      <c r="E1015" s="9">
        <v>3</v>
      </c>
      <c r="F1015" s="9">
        <v>7</v>
      </c>
      <c r="G1015" s="9">
        <v>1</v>
      </c>
    </row>
    <row r="1016" spans="1:7" x14ac:dyDescent="0.25">
      <c r="A1016" s="9">
        <v>1908003</v>
      </c>
      <c r="B1016" s="9">
        <v>19</v>
      </c>
      <c r="C1016" s="10">
        <v>66</v>
      </c>
      <c r="D1016" s="9">
        <v>8</v>
      </c>
      <c r="E1016" s="9">
        <v>3</v>
      </c>
      <c r="F1016" s="9">
        <v>17</v>
      </c>
      <c r="G1016" s="9">
        <v>11</v>
      </c>
    </row>
    <row r="1017" spans="1:7" x14ac:dyDescent="0.25">
      <c r="A1017" s="9">
        <v>1909003</v>
      </c>
      <c r="B1017" s="9">
        <v>19</v>
      </c>
      <c r="C1017" s="10">
        <v>75</v>
      </c>
      <c r="D1017" s="9">
        <v>9</v>
      </c>
      <c r="E1017" s="9">
        <v>3</v>
      </c>
      <c r="F1017" s="9">
        <v>8</v>
      </c>
      <c r="G1017" s="9">
        <v>2</v>
      </c>
    </row>
    <row r="1018" spans="1:7" x14ac:dyDescent="0.25">
      <c r="A1018" s="9">
        <v>1910003</v>
      </c>
      <c r="B1018" s="9">
        <v>19</v>
      </c>
      <c r="C1018" s="10">
        <v>84</v>
      </c>
      <c r="D1018" s="9">
        <v>10</v>
      </c>
      <c r="E1018" s="9">
        <v>3</v>
      </c>
      <c r="F1018" s="9">
        <v>18</v>
      </c>
      <c r="G1018" s="9">
        <v>12</v>
      </c>
    </row>
    <row r="1019" spans="1:7" x14ac:dyDescent="0.25">
      <c r="A1019" s="9">
        <v>1911003</v>
      </c>
      <c r="B1019" s="9">
        <v>19</v>
      </c>
      <c r="C1019" s="10">
        <v>93</v>
      </c>
      <c r="D1019" s="9">
        <v>11</v>
      </c>
      <c r="E1019" s="9">
        <v>3</v>
      </c>
      <c r="F1019" s="9">
        <v>9</v>
      </c>
      <c r="G1019" s="9">
        <v>3</v>
      </c>
    </row>
    <row r="1020" spans="1:7" x14ac:dyDescent="0.25">
      <c r="A1020" s="9">
        <v>1912003</v>
      </c>
      <c r="B1020" s="9">
        <v>19</v>
      </c>
      <c r="C1020" s="10">
        <v>102</v>
      </c>
      <c r="D1020" s="9">
        <v>12</v>
      </c>
      <c r="E1020" s="9">
        <v>3</v>
      </c>
      <c r="F1020" s="9">
        <v>19</v>
      </c>
      <c r="G1020" s="9">
        <v>13</v>
      </c>
    </row>
    <row r="1021" spans="1:7" x14ac:dyDescent="0.25">
      <c r="A1021" s="9">
        <v>1913003</v>
      </c>
      <c r="B1021" s="9">
        <v>19</v>
      </c>
      <c r="C1021" s="10">
        <v>111</v>
      </c>
      <c r="D1021" s="9">
        <v>13</v>
      </c>
      <c r="E1021" s="9">
        <v>3</v>
      </c>
      <c r="F1021" s="9">
        <v>10</v>
      </c>
      <c r="G1021" s="9">
        <v>4</v>
      </c>
    </row>
    <row r="1022" spans="1:7" x14ac:dyDescent="0.25">
      <c r="A1022" s="9">
        <v>1914003</v>
      </c>
      <c r="B1022" s="9">
        <v>19</v>
      </c>
      <c r="C1022" s="10">
        <v>120</v>
      </c>
      <c r="D1022" s="9">
        <v>14</v>
      </c>
      <c r="E1022" s="9">
        <v>3</v>
      </c>
      <c r="F1022" s="9">
        <v>1</v>
      </c>
      <c r="G1022" s="9">
        <v>14</v>
      </c>
    </row>
    <row r="1023" spans="1:7" x14ac:dyDescent="0.25">
      <c r="A1023" s="9">
        <v>1915003</v>
      </c>
      <c r="B1023" s="9">
        <v>19</v>
      </c>
      <c r="C1023" s="10">
        <v>129</v>
      </c>
      <c r="D1023" s="9">
        <v>15</v>
      </c>
      <c r="E1023" s="9">
        <v>3</v>
      </c>
      <c r="F1023" s="9">
        <v>11</v>
      </c>
      <c r="G1023" s="9">
        <v>5</v>
      </c>
    </row>
    <row r="1024" spans="1:7" x14ac:dyDescent="0.25">
      <c r="A1024" s="9">
        <v>1916003</v>
      </c>
      <c r="B1024" s="9">
        <v>19</v>
      </c>
      <c r="C1024" s="10">
        <v>138</v>
      </c>
      <c r="D1024" s="9">
        <v>16</v>
      </c>
      <c r="E1024" s="9">
        <v>3</v>
      </c>
      <c r="F1024" s="9">
        <v>2</v>
      </c>
      <c r="G1024" s="9">
        <v>15</v>
      </c>
    </row>
    <row r="1025" spans="1:7" x14ac:dyDescent="0.25">
      <c r="A1025" s="9">
        <v>1917003</v>
      </c>
      <c r="B1025" s="9">
        <v>19</v>
      </c>
      <c r="C1025" s="10">
        <v>147</v>
      </c>
      <c r="D1025" s="9">
        <v>17</v>
      </c>
      <c r="E1025" s="9">
        <v>3</v>
      </c>
      <c r="F1025" s="9">
        <v>12</v>
      </c>
      <c r="G1025" s="9">
        <v>6</v>
      </c>
    </row>
    <row r="1026" spans="1:7" x14ac:dyDescent="0.25">
      <c r="A1026" s="9">
        <v>1918003</v>
      </c>
      <c r="B1026" s="9">
        <v>19</v>
      </c>
      <c r="C1026" s="10">
        <v>156</v>
      </c>
      <c r="D1026" s="9">
        <v>18</v>
      </c>
      <c r="E1026" s="9">
        <v>3</v>
      </c>
      <c r="F1026" s="9">
        <v>3</v>
      </c>
      <c r="G1026" s="9">
        <v>16</v>
      </c>
    </row>
    <row r="1027" spans="1:7" x14ac:dyDescent="0.25">
      <c r="A1027" s="9">
        <v>1919003</v>
      </c>
      <c r="B1027" s="9">
        <v>19</v>
      </c>
      <c r="C1027" s="10">
        <v>165</v>
      </c>
      <c r="D1027" s="9">
        <v>19</v>
      </c>
      <c r="E1027" s="9">
        <v>3</v>
      </c>
      <c r="F1027" s="9">
        <v>13</v>
      </c>
      <c r="G1027" s="9">
        <v>7</v>
      </c>
    </row>
    <row r="1028" spans="1:7" x14ac:dyDescent="0.25">
      <c r="A1028" s="9">
        <v>1901004</v>
      </c>
      <c r="B1028" s="9">
        <v>19</v>
      </c>
      <c r="C1028" s="10">
        <v>4</v>
      </c>
      <c r="D1028" s="9">
        <v>1</v>
      </c>
      <c r="E1028" s="9">
        <v>4</v>
      </c>
      <c r="F1028" s="9">
        <v>5</v>
      </c>
      <c r="G1028" s="9">
        <v>16</v>
      </c>
    </row>
    <row r="1029" spans="1:7" x14ac:dyDescent="0.25">
      <c r="A1029" s="9">
        <v>1902004</v>
      </c>
      <c r="B1029" s="9">
        <v>19</v>
      </c>
      <c r="C1029" s="10">
        <v>13</v>
      </c>
      <c r="D1029" s="9">
        <v>2</v>
      </c>
      <c r="E1029" s="9">
        <v>4</v>
      </c>
      <c r="F1029" s="9">
        <v>15</v>
      </c>
      <c r="G1029" s="9">
        <v>7</v>
      </c>
    </row>
    <row r="1030" spans="1:7" x14ac:dyDescent="0.25">
      <c r="A1030" s="9">
        <v>1903004</v>
      </c>
      <c r="B1030" s="9">
        <v>19</v>
      </c>
      <c r="C1030" s="10">
        <v>22</v>
      </c>
      <c r="D1030" s="9">
        <v>3</v>
      </c>
      <c r="E1030" s="9">
        <v>4</v>
      </c>
      <c r="F1030" s="9">
        <v>6</v>
      </c>
      <c r="G1030" s="9">
        <v>17</v>
      </c>
    </row>
    <row r="1031" spans="1:7" x14ac:dyDescent="0.25">
      <c r="A1031" s="9">
        <v>1904004</v>
      </c>
      <c r="B1031" s="9">
        <v>19</v>
      </c>
      <c r="C1031" s="10">
        <v>31</v>
      </c>
      <c r="D1031" s="9">
        <v>4</v>
      </c>
      <c r="E1031" s="9">
        <v>4</v>
      </c>
      <c r="F1031" s="9">
        <v>16</v>
      </c>
      <c r="G1031" s="9">
        <v>8</v>
      </c>
    </row>
    <row r="1032" spans="1:7" x14ac:dyDescent="0.25">
      <c r="A1032" s="9">
        <v>1905004</v>
      </c>
      <c r="B1032" s="9">
        <v>19</v>
      </c>
      <c r="C1032" s="10">
        <v>40</v>
      </c>
      <c r="D1032" s="9">
        <v>5</v>
      </c>
      <c r="E1032" s="9">
        <v>4</v>
      </c>
      <c r="F1032" s="9">
        <v>7</v>
      </c>
      <c r="G1032" s="9">
        <v>18</v>
      </c>
    </row>
    <row r="1033" spans="1:7" x14ac:dyDescent="0.25">
      <c r="A1033" s="9">
        <v>1906004</v>
      </c>
      <c r="B1033" s="9">
        <v>19</v>
      </c>
      <c r="C1033" s="10">
        <v>49</v>
      </c>
      <c r="D1033" s="9">
        <v>6</v>
      </c>
      <c r="E1033" s="9">
        <v>4</v>
      </c>
      <c r="F1033" s="9">
        <v>17</v>
      </c>
      <c r="G1033" s="9">
        <v>9</v>
      </c>
    </row>
    <row r="1034" spans="1:7" x14ac:dyDescent="0.25">
      <c r="A1034" s="9">
        <v>1907004</v>
      </c>
      <c r="B1034" s="9">
        <v>19</v>
      </c>
      <c r="C1034" s="10">
        <v>58</v>
      </c>
      <c r="D1034" s="9">
        <v>7</v>
      </c>
      <c r="E1034" s="9">
        <v>4</v>
      </c>
      <c r="F1034" s="9">
        <v>8</v>
      </c>
      <c r="G1034" s="9">
        <v>19</v>
      </c>
    </row>
    <row r="1035" spans="1:7" x14ac:dyDescent="0.25">
      <c r="A1035" s="9">
        <v>1908004</v>
      </c>
      <c r="B1035" s="9">
        <v>19</v>
      </c>
      <c r="C1035" s="10">
        <v>67</v>
      </c>
      <c r="D1035" s="9">
        <v>8</v>
      </c>
      <c r="E1035" s="9">
        <v>4</v>
      </c>
      <c r="F1035" s="9">
        <v>18</v>
      </c>
      <c r="G1035" s="9">
        <v>10</v>
      </c>
    </row>
    <row r="1036" spans="1:7" x14ac:dyDescent="0.25">
      <c r="A1036" s="9">
        <v>1909004</v>
      </c>
      <c r="B1036" s="9">
        <v>19</v>
      </c>
      <c r="C1036" s="10">
        <v>76</v>
      </c>
      <c r="D1036" s="9">
        <v>9</v>
      </c>
      <c r="E1036" s="9">
        <v>4</v>
      </c>
      <c r="F1036" s="9">
        <v>9</v>
      </c>
      <c r="G1036" s="9">
        <v>1</v>
      </c>
    </row>
    <row r="1037" spans="1:7" x14ac:dyDescent="0.25">
      <c r="A1037" s="9">
        <v>1910004</v>
      </c>
      <c r="B1037" s="9">
        <v>19</v>
      </c>
      <c r="C1037" s="10">
        <v>85</v>
      </c>
      <c r="D1037" s="9">
        <v>10</v>
      </c>
      <c r="E1037" s="9">
        <v>4</v>
      </c>
      <c r="F1037" s="9">
        <v>19</v>
      </c>
      <c r="G1037" s="9">
        <v>11</v>
      </c>
    </row>
    <row r="1038" spans="1:7" x14ac:dyDescent="0.25">
      <c r="A1038" s="9">
        <v>1911004</v>
      </c>
      <c r="B1038" s="9">
        <v>19</v>
      </c>
      <c r="C1038" s="10">
        <v>94</v>
      </c>
      <c r="D1038" s="9">
        <v>11</v>
      </c>
      <c r="E1038" s="9">
        <v>4</v>
      </c>
      <c r="F1038" s="9">
        <v>10</v>
      </c>
      <c r="G1038" s="9">
        <v>2</v>
      </c>
    </row>
    <row r="1039" spans="1:7" x14ac:dyDescent="0.25">
      <c r="A1039" s="9">
        <v>1912004</v>
      </c>
      <c r="B1039" s="9">
        <v>19</v>
      </c>
      <c r="C1039" s="10">
        <v>103</v>
      </c>
      <c r="D1039" s="9">
        <v>12</v>
      </c>
      <c r="E1039" s="9">
        <v>4</v>
      </c>
      <c r="F1039" s="9">
        <v>1</v>
      </c>
      <c r="G1039" s="9">
        <v>12</v>
      </c>
    </row>
    <row r="1040" spans="1:7" x14ac:dyDescent="0.25">
      <c r="A1040" s="9">
        <v>1913004</v>
      </c>
      <c r="B1040" s="9">
        <v>19</v>
      </c>
      <c r="C1040" s="10">
        <v>112</v>
      </c>
      <c r="D1040" s="9">
        <v>13</v>
      </c>
      <c r="E1040" s="9">
        <v>4</v>
      </c>
      <c r="F1040" s="9">
        <v>11</v>
      </c>
      <c r="G1040" s="9">
        <v>3</v>
      </c>
    </row>
    <row r="1041" spans="1:7" x14ac:dyDescent="0.25">
      <c r="A1041" s="9">
        <v>1914004</v>
      </c>
      <c r="B1041" s="9">
        <v>19</v>
      </c>
      <c r="C1041" s="10">
        <v>121</v>
      </c>
      <c r="D1041" s="9">
        <v>14</v>
      </c>
      <c r="E1041" s="9">
        <v>4</v>
      </c>
      <c r="F1041" s="9">
        <v>2</v>
      </c>
      <c r="G1041" s="9">
        <v>13</v>
      </c>
    </row>
    <row r="1042" spans="1:7" x14ac:dyDescent="0.25">
      <c r="A1042" s="9">
        <v>1915004</v>
      </c>
      <c r="B1042" s="9">
        <v>19</v>
      </c>
      <c r="C1042" s="10">
        <v>130</v>
      </c>
      <c r="D1042" s="9">
        <v>15</v>
      </c>
      <c r="E1042" s="9">
        <v>4</v>
      </c>
      <c r="F1042" s="9">
        <v>12</v>
      </c>
      <c r="G1042" s="9">
        <v>4</v>
      </c>
    </row>
    <row r="1043" spans="1:7" x14ac:dyDescent="0.25">
      <c r="A1043" s="9">
        <v>1916004</v>
      </c>
      <c r="B1043" s="9">
        <v>19</v>
      </c>
      <c r="C1043" s="10">
        <v>139</v>
      </c>
      <c r="D1043" s="9">
        <v>16</v>
      </c>
      <c r="E1043" s="9">
        <v>4</v>
      </c>
      <c r="F1043" s="9">
        <v>3</v>
      </c>
      <c r="G1043" s="9">
        <v>14</v>
      </c>
    </row>
    <row r="1044" spans="1:7" x14ac:dyDescent="0.25">
      <c r="A1044" s="9">
        <v>1917004</v>
      </c>
      <c r="B1044" s="9">
        <v>19</v>
      </c>
      <c r="C1044" s="10">
        <v>148</v>
      </c>
      <c r="D1044" s="9">
        <v>17</v>
      </c>
      <c r="E1044" s="9">
        <v>4</v>
      </c>
      <c r="F1044" s="9">
        <v>13</v>
      </c>
      <c r="G1044" s="9">
        <v>5</v>
      </c>
    </row>
    <row r="1045" spans="1:7" x14ac:dyDescent="0.25">
      <c r="A1045" s="9">
        <v>1918004</v>
      </c>
      <c r="B1045" s="9">
        <v>19</v>
      </c>
      <c r="C1045" s="10">
        <v>157</v>
      </c>
      <c r="D1045" s="9">
        <v>18</v>
      </c>
      <c r="E1045" s="9">
        <v>4</v>
      </c>
      <c r="F1045" s="9">
        <v>4</v>
      </c>
      <c r="G1045" s="9">
        <v>15</v>
      </c>
    </row>
    <row r="1046" spans="1:7" x14ac:dyDescent="0.25">
      <c r="A1046" s="9">
        <v>1919004</v>
      </c>
      <c r="B1046" s="9">
        <v>19</v>
      </c>
      <c r="C1046" s="10">
        <v>166</v>
      </c>
      <c r="D1046" s="9">
        <v>19</v>
      </c>
      <c r="E1046" s="9">
        <v>4</v>
      </c>
      <c r="F1046" s="9">
        <v>14</v>
      </c>
      <c r="G1046" s="9">
        <v>6</v>
      </c>
    </row>
    <row r="1047" spans="1:7" x14ac:dyDescent="0.25">
      <c r="A1047" s="9">
        <v>1901005</v>
      </c>
      <c r="B1047" s="9">
        <v>19</v>
      </c>
      <c r="C1047" s="10">
        <v>5</v>
      </c>
      <c r="D1047" s="9">
        <v>1</v>
      </c>
      <c r="E1047" s="9">
        <v>5</v>
      </c>
      <c r="F1047" s="9">
        <v>6</v>
      </c>
      <c r="G1047" s="9">
        <v>15</v>
      </c>
    </row>
    <row r="1048" spans="1:7" x14ac:dyDescent="0.25">
      <c r="A1048" s="9">
        <v>1902005</v>
      </c>
      <c r="B1048" s="9">
        <v>19</v>
      </c>
      <c r="C1048" s="10">
        <v>14</v>
      </c>
      <c r="D1048" s="9">
        <v>2</v>
      </c>
      <c r="E1048" s="9">
        <v>5</v>
      </c>
      <c r="F1048" s="9">
        <v>16</v>
      </c>
      <c r="G1048" s="9">
        <v>6</v>
      </c>
    </row>
    <row r="1049" spans="1:7" x14ac:dyDescent="0.25">
      <c r="A1049" s="9">
        <v>1903005</v>
      </c>
      <c r="B1049" s="9">
        <v>19</v>
      </c>
      <c r="C1049" s="10">
        <v>23</v>
      </c>
      <c r="D1049" s="9">
        <v>3</v>
      </c>
      <c r="E1049" s="9">
        <v>5</v>
      </c>
      <c r="F1049" s="9">
        <v>7</v>
      </c>
      <c r="G1049" s="9">
        <v>16</v>
      </c>
    </row>
    <row r="1050" spans="1:7" x14ac:dyDescent="0.25">
      <c r="A1050" s="9">
        <v>1904005</v>
      </c>
      <c r="B1050" s="9">
        <v>19</v>
      </c>
      <c r="C1050" s="10">
        <v>32</v>
      </c>
      <c r="D1050" s="9">
        <v>4</v>
      </c>
      <c r="E1050" s="9">
        <v>5</v>
      </c>
      <c r="F1050" s="9">
        <v>17</v>
      </c>
      <c r="G1050" s="9">
        <v>7</v>
      </c>
    </row>
    <row r="1051" spans="1:7" x14ac:dyDescent="0.25">
      <c r="A1051" s="9">
        <v>1905005</v>
      </c>
      <c r="B1051" s="9">
        <v>19</v>
      </c>
      <c r="C1051" s="10">
        <v>41</v>
      </c>
      <c r="D1051" s="9">
        <v>5</v>
      </c>
      <c r="E1051" s="9">
        <v>5</v>
      </c>
      <c r="F1051" s="9">
        <v>8</v>
      </c>
      <c r="G1051" s="9">
        <v>17</v>
      </c>
    </row>
    <row r="1052" spans="1:7" x14ac:dyDescent="0.25">
      <c r="A1052" s="9">
        <v>1906005</v>
      </c>
      <c r="B1052" s="9">
        <v>19</v>
      </c>
      <c r="C1052" s="10">
        <v>50</v>
      </c>
      <c r="D1052" s="9">
        <v>6</v>
      </c>
      <c r="E1052" s="9">
        <v>5</v>
      </c>
      <c r="F1052" s="9">
        <v>18</v>
      </c>
      <c r="G1052" s="9">
        <v>8</v>
      </c>
    </row>
    <row r="1053" spans="1:7" x14ac:dyDescent="0.25">
      <c r="A1053" s="9">
        <v>1907005</v>
      </c>
      <c r="B1053" s="9">
        <v>19</v>
      </c>
      <c r="C1053" s="10">
        <v>59</v>
      </c>
      <c r="D1053" s="9">
        <v>7</v>
      </c>
      <c r="E1053" s="9">
        <v>5</v>
      </c>
      <c r="F1053" s="9">
        <v>9</v>
      </c>
      <c r="G1053" s="9">
        <v>18</v>
      </c>
    </row>
    <row r="1054" spans="1:7" x14ac:dyDescent="0.25">
      <c r="A1054" s="9">
        <v>1908005</v>
      </c>
      <c r="B1054" s="9">
        <v>19</v>
      </c>
      <c r="C1054" s="10">
        <v>68</v>
      </c>
      <c r="D1054" s="9">
        <v>8</v>
      </c>
      <c r="E1054" s="9">
        <v>5</v>
      </c>
      <c r="F1054" s="9">
        <v>19</v>
      </c>
      <c r="G1054" s="9">
        <v>9</v>
      </c>
    </row>
    <row r="1055" spans="1:7" x14ac:dyDescent="0.25">
      <c r="A1055" s="9">
        <v>1909005</v>
      </c>
      <c r="B1055" s="9">
        <v>19</v>
      </c>
      <c r="C1055" s="10">
        <v>77</v>
      </c>
      <c r="D1055" s="9">
        <v>9</v>
      </c>
      <c r="E1055" s="9">
        <v>5</v>
      </c>
      <c r="F1055" s="9">
        <v>10</v>
      </c>
      <c r="G1055" s="9">
        <v>19</v>
      </c>
    </row>
    <row r="1056" spans="1:7" x14ac:dyDescent="0.25">
      <c r="A1056" s="9">
        <v>1910005</v>
      </c>
      <c r="B1056" s="9">
        <v>19</v>
      </c>
      <c r="C1056" s="10">
        <v>86</v>
      </c>
      <c r="D1056" s="9">
        <v>10</v>
      </c>
      <c r="E1056" s="9">
        <v>5</v>
      </c>
      <c r="F1056" s="9">
        <v>1</v>
      </c>
      <c r="G1056" s="9">
        <v>10</v>
      </c>
    </row>
    <row r="1057" spans="1:7" x14ac:dyDescent="0.25">
      <c r="A1057" s="9">
        <v>1911005</v>
      </c>
      <c r="B1057" s="9">
        <v>19</v>
      </c>
      <c r="C1057" s="10">
        <v>95</v>
      </c>
      <c r="D1057" s="9">
        <v>11</v>
      </c>
      <c r="E1057" s="9">
        <v>5</v>
      </c>
      <c r="F1057" s="9">
        <v>11</v>
      </c>
      <c r="G1057" s="9">
        <v>1</v>
      </c>
    </row>
    <row r="1058" spans="1:7" x14ac:dyDescent="0.25">
      <c r="A1058" s="9">
        <v>1912005</v>
      </c>
      <c r="B1058" s="9">
        <v>19</v>
      </c>
      <c r="C1058" s="10">
        <v>104</v>
      </c>
      <c r="D1058" s="9">
        <v>12</v>
      </c>
      <c r="E1058" s="9">
        <v>5</v>
      </c>
      <c r="F1058" s="9">
        <v>2</v>
      </c>
      <c r="G1058" s="9">
        <v>11</v>
      </c>
    </row>
    <row r="1059" spans="1:7" x14ac:dyDescent="0.25">
      <c r="A1059" s="9">
        <v>1913005</v>
      </c>
      <c r="B1059" s="9">
        <v>19</v>
      </c>
      <c r="C1059" s="10">
        <v>113</v>
      </c>
      <c r="D1059" s="9">
        <v>13</v>
      </c>
      <c r="E1059" s="9">
        <v>5</v>
      </c>
      <c r="F1059" s="9">
        <v>12</v>
      </c>
      <c r="G1059" s="9">
        <v>2</v>
      </c>
    </row>
    <row r="1060" spans="1:7" x14ac:dyDescent="0.25">
      <c r="A1060" s="9">
        <v>1914005</v>
      </c>
      <c r="B1060" s="9">
        <v>19</v>
      </c>
      <c r="C1060" s="10">
        <v>122</v>
      </c>
      <c r="D1060" s="9">
        <v>14</v>
      </c>
      <c r="E1060" s="9">
        <v>5</v>
      </c>
      <c r="F1060" s="9">
        <v>3</v>
      </c>
      <c r="G1060" s="9">
        <v>12</v>
      </c>
    </row>
    <row r="1061" spans="1:7" x14ac:dyDescent="0.25">
      <c r="A1061" s="9">
        <v>1915005</v>
      </c>
      <c r="B1061" s="9">
        <v>19</v>
      </c>
      <c r="C1061" s="10">
        <v>131</v>
      </c>
      <c r="D1061" s="9">
        <v>15</v>
      </c>
      <c r="E1061" s="9">
        <v>5</v>
      </c>
      <c r="F1061" s="9">
        <v>13</v>
      </c>
      <c r="G1061" s="9">
        <v>3</v>
      </c>
    </row>
    <row r="1062" spans="1:7" x14ac:dyDescent="0.25">
      <c r="A1062" s="9">
        <v>1916005</v>
      </c>
      <c r="B1062" s="9">
        <v>19</v>
      </c>
      <c r="C1062" s="10">
        <v>140</v>
      </c>
      <c r="D1062" s="9">
        <v>16</v>
      </c>
      <c r="E1062" s="9">
        <v>5</v>
      </c>
      <c r="F1062" s="9">
        <v>4</v>
      </c>
      <c r="G1062" s="9">
        <v>13</v>
      </c>
    </row>
    <row r="1063" spans="1:7" x14ac:dyDescent="0.25">
      <c r="A1063" s="9">
        <v>1917005</v>
      </c>
      <c r="B1063" s="9">
        <v>19</v>
      </c>
      <c r="C1063" s="10">
        <v>149</v>
      </c>
      <c r="D1063" s="9">
        <v>17</v>
      </c>
      <c r="E1063" s="9">
        <v>5</v>
      </c>
      <c r="F1063" s="9">
        <v>14</v>
      </c>
      <c r="G1063" s="9">
        <v>4</v>
      </c>
    </row>
    <row r="1064" spans="1:7" x14ac:dyDescent="0.25">
      <c r="A1064" s="9">
        <v>1918005</v>
      </c>
      <c r="B1064" s="9">
        <v>19</v>
      </c>
      <c r="C1064" s="10">
        <v>158</v>
      </c>
      <c r="D1064" s="9">
        <v>18</v>
      </c>
      <c r="E1064" s="9">
        <v>5</v>
      </c>
      <c r="F1064" s="9">
        <v>5</v>
      </c>
      <c r="G1064" s="9">
        <v>14</v>
      </c>
    </row>
    <row r="1065" spans="1:7" x14ac:dyDescent="0.25">
      <c r="A1065" s="9">
        <v>1919005</v>
      </c>
      <c r="B1065" s="9">
        <v>19</v>
      </c>
      <c r="C1065" s="10">
        <v>167</v>
      </c>
      <c r="D1065" s="9">
        <v>19</v>
      </c>
      <c r="E1065" s="9">
        <v>5</v>
      </c>
      <c r="F1065" s="9">
        <v>15</v>
      </c>
      <c r="G1065" s="9">
        <v>5</v>
      </c>
    </row>
    <row r="1066" spans="1:7" x14ac:dyDescent="0.25">
      <c r="A1066" s="9">
        <v>1901006</v>
      </c>
      <c r="B1066" s="9">
        <v>19</v>
      </c>
      <c r="C1066" s="10">
        <v>6</v>
      </c>
      <c r="D1066" s="9">
        <v>1</v>
      </c>
      <c r="E1066" s="9">
        <v>6</v>
      </c>
      <c r="F1066" s="9">
        <v>7</v>
      </c>
      <c r="G1066" s="9">
        <v>14</v>
      </c>
    </row>
    <row r="1067" spans="1:7" x14ac:dyDescent="0.25">
      <c r="A1067" s="9">
        <v>1902006</v>
      </c>
      <c r="B1067" s="9">
        <v>19</v>
      </c>
      <c r="C1067" s="10">
        <v>15</v>
      </c>
      <c r="D1067" s="9">
        <v>2</v>
      </c>
      <c r="E1067" s="9">
        <v>6</v>
      </c>
      <c r="F1067" s="9">
        <v>17</v>
      </c>
      <c r="G1067" s="9">
        <v>5</v>
      </c>
    </row>
    <row r="1068" spans="1:7" x14ac:dyDescent="0.25">
      <c r="A1068" s="9">
        <v>1903006</v>
      </c>
      <c r="B1068" s="9">
        <v>19</v>
      </c>
      <c r="C1068" s="10">
        <v>24</v>
      </c>
      <c r="D1068" s="9">
        <v>3</v>
      </c>
      <c r="E1068" s="9">
        <v>6</v>
      </c>
      <c r="F1068" s="9">
        <v>8</v>
      </c>
      <c r="G1068" s="9">
        <v>15</v>
      </c>
    </row>
    <row r="1069" spans="1:7" x14ac:dyDescent="0.25">
      <c r="A1069" s="9">
        <v>1904006</v>
      </c>
      <c r="B1069" s="9">
        <v>19</v>
      </c>
      <c r="C1069" s="10">
        <v>33</v>
      </c>
      <c r="D1069" s="9">
        <v>4</v>
      </c>
      <c r="E1069" s="9">
        <v>6</v>
      </c>
      <c r="F1069" s="9">
        <v>18</v>
      </c>
      <c r="G1069" s="9">
        <v>6</v>
      </c>
    </row>
    <row r="1070" spans="1:7" x14ac:dyDescent="0.25">
      <c r="A1070" s="9">
        <v>1905006</v>
      </c>
      <c r="B1070" s="9">
        <v>19</v>
      </c>
      <c r="C1070" s="10">
        <v>42</v>
      </c>
      <c r="D1070" s="9">
        <v>5</v>
      </c>
      <c r="E1070" s="9">
        <v>6</v>
      </c>
      <c r="F1070" s="9">
        <v>9</v>
      </c>
      <c r="G1070" s="9">
        <v>16</v>
      </c>
    </row>
    <row r="1071" spans="1:7" x14ac:dyDescent="0.25">
      <c r="A1071" s="9">
        <v>1906006</v>
      </c>
      <c r="B1071" s="9">
        <v>19</v>
      </c>
      <c r="C1071" s="10">
        <v>51</v>
      </c>
      <c r="D1071" s="9">
        <v>6</v>
      </c>
      <c r="E1071" s="9">
        <v>6</v>
      </c>
      <c r="F1071" s="9">
        <v>19</v>
      </c>
      <c r="G1071" s="9">
        <v>7</v>
      </c>
    </row>
    <row r="1072" spans="1:7" x14ac:dyDescent="0.25">
      <c r="A1072" s="9">
        <v>1907006</v>
      </c>
      <c r="B1072" s="9">
        <v>19</v>
      </c>
      <c r="C1072" s="10">
        <v>60</v>
      </c>
      <c r="D1072" s="9">
        <v>7</v>
      </c>
      <c r="E1072" s="9">
        <v>6</v>
      </c>
      <c r="F1072" s="9">
        <v>10</v>
      </c>
      <c r="G1072" s="9">
        <v>17</v>
      </c>
    </row>
    <row r="1073" spans="1:7" x14ac:dyDescent="0.25">
      <c r="A1073" s="9">
        <v>1908006</v>
      </c>
      <c r="B1073" s="9">
        <v>19</v>
      </c>
      <c r="C1073" s="10">
        <v>69</v>
      </c>
      <c r="D1073" s="9">
        <v>8</v>
      </c>
      <c r="E1073" s="9">
        <v>6</v>
      </c>
      <c r="F1073" s="9">
        <v>1</v>
      </c>
      <c r="G1073" s="9">
        <v>8</v>
      </c>
    </row>
    <row r="1074" spans="1:7" x14ac:dyDescent="0.25">
      <c r="A1074" s="9">
        <v>1909006</v>
      </c>
      <c r="B1074" s="9">
        <v>19</v>
      </c>
      <c r="C1074" s="10">
        <v>78</v>
      </c>
      <c r="D1074" s="9">
        <v>9</v>
      </c>
      <c r="E1074" s="9">
        <v>6</v>
      </c>
      <c r="F1074" s="9">
        <v>11</v>
      </c>
      <c r="G1074" s="9">
        <v>18</v>
      </c>
    </row>
    <row r="1075" spans="1:7" x14ac:dyDescent="0.25">
      <c r="A1075" s="9">
        <v>1910006</v>
      </c>
      <c r="B1075" s="9">
        <v>19</v>
      </c>
      <c r="C1075" s="10">
        <v>87</v>
      </c>
      <c r="D1075" s="9">
        <v>10</v>
      </c>
      <c r="E1075" s="9">
        <v>6</v>
      </c>
      <c r="F1075" s="9">
        <v>2</v>
      </c>
      <c r="G1075" s="9">
        <v>9</v>
      </c>
    </row>
    <row r="1076" spans="1:7" x14ac:dyDescent="0.25">
      <c r="A1076" s="9">
        <v>1911006</v>
      </c>
      <c r="B1076" s="9">
        <v>19</v>
      </c>
      <c r="C1076" s="10">
        <v>96</v>
      </c>
      <c r="D1076" s="9">
        <v>11</v>
      </c>
      <c r="E1076" s="9">
        <v>6</v>
      </c>
      <c r="F1076" s="9">
        <v>12</v>
      </c>
      <c r="G1076" s="9">
        <v>19</v>
      </c>
    </row>
    <row r="1077" spans="1:7" x14ac:dyDescent="0.25">
      <c r="A1077" s="9">
        <v>1912006</v>
      </c>
      <c r="B1077" s="9">
        <v>19</v>
      </c>
      <c r="C1077" s="10">
        <v>105</v>
      </c>
      <c r="D1077" s="9">
        <v>12</v>
      </c>
      <c r="E1077" s="9">
        <v>6</v>
      </c>
      <c r="F1077" s="9">
        <v>3</v>
      </c>
      <c r="G1077" s="9">
        <v>10</v>
      </c>
    </row>
    <row r="1078" spans="1:7" x14ac:dyDescent="0.25">
      <c r="A1078" s="9">
        <v>1913006</v>
      </c>
      <c r="B1078" s="9">
        <v>19</v>
      </c>
      <c r="C1078" s="10">
        <v>114</v>
      </c>
      <c r="D1078" s="9">
        <v>13</v>
      </c>
      <c r="E1078" s="9">
        <v>6</v>
      </c>
      <c r="F1078" s="9">
        <v>13</v>
      </c>
      <c r="G1078" s="9">
        <v>1</v>
      </c>
    </row>
    <row r="1079" spans="1:7" x14ac:dyDescent="0.25">
      <c r="A1079" s="9">
        <v>1914006</v>
      </c>
      <c r="B1079" s="9">
        <v>19</v>
      </c>
      <c r="C1079" s="10">
        <v>123</v>
      </c>
      <c r="D1079" s="9">
        <v>14</v>
      </c>
      <c r="E1079" s="9">
        <v>6</v>
      </c>
      <c r="F1079" s="9">
        <v>4</v>
      </c>
      <c r="G1079" s="9">
        <v>11</v>
      </c>
    </row>
    <row r="1080" spans="1:7" x14ac:dyDescent="0.25">
      <c r="A1080" s="9">
        <v>1915006</v>
      </c>
      <c r="B1080" s="9">
        <v>19</v>
      </c>
      <c r="C1080" s="10">
        <v>132</v>
      </c>
      <c r="D1080" s="9">
        <v>15</v>
      </c>
      <c r="E1080" s="9">
        <v>6</v>
      </c>
      <c r="F1080" s="9">
        <v>14</v>
      </c>
      <c r="G1080" s="9">
        <v>2</v>
      </c>
    </row>
    <row r="1081" spans="1:7" x14ac:dyDescent="0.25">
      <c r="A1081" s="9">
        <v>1916006</v>
      </c>
      <c r="B1081" s="9">
        <v>19</v>
      </c>
      <c r="C1081" s="10">
        <v>141</v>
      </c>
      <c r="D1081" s="9">
        <v>16</v>
      </c>
      <c r="E1081" s="9">
        <v>6</v>
      </c>
      <c r="F1081" s="9">
        <v>5</v>
      </c>
      <c r="G1081" s="9">
        <v>12</v>
      </c>
    </row>
    <row r="1082" spans="1:7" x14ac:dyDescent="0.25">
      <c r="A1082" s="9">
        <v>1917006</v>
      </c>
      <c r="B1082" s="9">
        <v>19</v>
      </c>
      <c r="C1082" s="10">
        <v>150</v>
      </c>
      <c r="D1082" s="9">
        <v>17</v>
      </c>
      <c r="E1082" s="9">
        <v>6</v>
      </c>
      <c r="F1082" s="9">
        <v>15</v>
      </c>
      <c r="G1082" s="9">
        <v>3</v>
      </c>
    </row>
    <row r="1083" spans="1:7" x14ac:dyDescent="0.25">
      <c r="A1083" s="9">
        <v>1918006</v>
      </c>
      <c r="B1083" s="9">
        <v>19</v>
      </c>
      <c r="C1083" s="10">
        <v>159</v>
      </c>
      <c r="D1083" s="9">
        <v>18</v>
      </c>
      <c r="E1083" s="9">
        <v>6</v>
      </c>
      <c r="F1083" s="9">
        <v>6</v>
      </c>
      <c r="G1083" s="9">
        <v>13</v>
      </c>
    </row>
    <row r="1084" spans="1:7" x14ac:dyDescent="0.25">
      <c r="A1084" s="9">
        <v>1919006</v>
      </c>
      <c r="B1084" s="9">
        <v>19</v>
      </c>
      <c r="C1084" s="10">
        <v>168</v>
      </c>
      <c r="D1084" s="9">
        <v>19</v>
      </c>
      <c r="E1084" s="9">
        <v>6</v>
      </c>
      <c r="F1084" s="9">
        <v>16</v>
      </c>
      <c r="G1084" s="9">
        <v>4</v>
      </c>
    </row>
    <row r="1085" spans="1:7" x14ac:dyDescent="0.25">
      <c r="A1085" s="9">
        <v>1901007</v>
      </c>
      <c r="B1085" s="9">
        <v>19</v>
      </c>
      <c r="C1085" s="10">
        <v>7</v>
      </c>
      <c r="D1085" s="9">
        <v>1</v>
      </c>
      <c r="E1085" s="9">
        <v>7</v>
      </c>
      <c r="F1085" s="9">
        <v>8</v>
      </c>
      <c r="G1085" s="9">
        <v>13</v>
      </c>
    </row>
    <row r="1086" spans="1:7" x14ac:dyDescent="0.25">
      <c r="A1086" s="9">
        <v>1902007</v>
      </c>
      <c r="B1086" s="9">
        <v>19</v>
      </c>
      <c r="C1086" s="10">
        <v>16</v>
      </c>
      <c r="D1086" s="9">
        <v>2</v>
      </c>
      <c r="E1086" s="9">
        <v>7</v>
      </c>
      <c r="F1086" s="9">
        <v>18</v>
      </c>
      <c r="G1086" s="9">
        <v>4</v>
      </c>
    </row>
    <row r="1087" spans="1:7" x14ac:dyDescent="0.25">
      <c r="A1087" s="9">
        <v>1903007</v>
      </c>
      <c r="B1087" s="9">
        <v>19</v>
      </c>
      <c r="C1087" s="10">
        <v>25</v>
      </c>
      <c r="D1087" s="9">
        <v>3</v>
      </c>
      <c r="E1087" s="9">
        <v>7</v>
      </c>
      <c r="F1087" s="9">
        <v>9</v>
      </c>
      <c r="G1087" s="9">
        <v>14</v>
      </c>
    </row>
    <row r="1088" spans="1:7" x14ac:dyDescent="0.25">
      <c r="A1088" s="9">
        <v>1904007</v>
      </c>
      <c r="B1088" s="9">
        <v>19</v>
      </c>
      <c r="C1088" s="10">
        <v>34</v>
      </c>
      <c r="D1088" s="9">
        <v>4</v>
      </c>
      <c r="E1088" s="9">
        <v>7</v>
      </c>
      <c r="F1088" s="9">
        <v>19</v>
      </c>
      <c r="G1088" s="9">
        <v>5</v>
      </c>
    </row>
    <row r="1089" spans="1:7" x14ac:dyDescent="0.25">
      <c r="A1089" s="9">
        <v>1905007</v>
      </c>
      <c r="B1089" s="9">
        <v>19</v>
      </c>
      <c r="C1089" s="10">
        <v>43</v>
      </c>
      <c r="D1089" s="9">
        <v>5</v>
      </c>
      <c r="E1089" s="9">
        <v>7</v>
      </c>
      <c r="F1089" s="9">
        <v>10</v>
      </c>
      <c r="G1089" s="9">
        <v>15</v>
      </c>
    </row>
    <row r="1090" spans="1:7" x14ac:dyDescent="0.25">
      <c r="A1090" s="9">
        <v>1906007</v>
      </c>
      <c r="B1090" s="9">
        <v>19</v>
      </c>
      <c r="C1090" s="10">
        <v>52</v>
      </c>
      <c r="D1090" s="9">
        <v>6</v>
      </c>
      <c r="E1090" s="9">
        <v>7</v>
      </c>
      <c r="F1090" s="9">
        <v>1</v>
      </c>
      <c r="G1090" s="9">
        <v>6</v>
      </c>
    </row>
    <row r="1091" spans="1:7" x14ac:dyDescent="0.25">
      <c r="A1091" s="9">
        <v>1907007</v>
      </c>
      <c r="B1091" s="9">
        <v>19</v>
      </c>
      <c r="C1091" s="10">
        <v>61</v>
      </c>
      <c r="D1091" s="9">
        <v>7</v>
      </c>
      <c r="E1091" s="9">
        <v>7</v>
      </c>
      <c r="F1091" s="9">
        <v>11</v>
      </c>
      <c r="G1091" s="9">
        <v>16</v>
      </c>
    </row>
    <row r="1092" spans="1:7" x14ac:dyDescent="0.25">
      <c r="A1092" s="9">
        <v>1908007</v>
      </c>
      <c r="B1092" s="9">
        <v>19</v>
      </c>
      <c r="C1092" s="10">
        <v>70</v>
      </c>
      <c r="D1092" s="9">
        <v>8</v>
      </c>
      <c r="E1092" s="9">
        <v>7</v>
      </c>
      <c r="F1092" s="9">
        <v>2</v>
      </c>
      <c r="G1092" s="9">
        <v>7</v>
      </c>
    </row>
    <row r="1093" spans="1:7" x14ac:dyDescent="0.25">
      <c r="A1093" s="9">
        <v>1909007</v>
      </c>
      <c r="B1093" s="9">
        <v>19</v>
      </c>
      <c r="C1093" s="10">
        <v>79</v>
      </c>
      <c r="D1093" s="9">
        <v>9</v>
      </c>
      <c r="E1093" s="9">
        <v>7</v>
      </c>
      <c r="F1093" s="9">
        <v>12</v>
      </c>
      <c r="G1093" s="9">
        <v>17</v>
      </c>
    </row>
    <row r="1094" spans="1:7" x14ac:dyDescent="0.25">
      <c r="A1094" s="9">
        <v>1910007</v>
      </c>
      <c r="B1094" s="9">
        <v>19</v>
      </c>
      <c r="C1094" s="10">
        <v>88</v>
      </c>
      <c r="D1094" s="9">
        <v>10</v>
      </c>
      <c r="E1094" s="9">
        <v>7</v>
      </c>
      <c r="F1094" s="9">
        <v>3</v>
      </c>
      <c r="G1094" s="9">
        <v>8</v>
      </c>
    </row>
    <row r="1095" spans="1:7" x14ac:dyDescent="0.25">
      <c r="A1095" s="9">
        <v>1911007</v>
      </c>
      <c r="B1095" s="9">
        <v>19</v>
      </c>
      <c r="C1095" s="10">
        <v>97</v>
      </c>
      <c r="D1095" s="9">
        <v>11</v>
      </c>
      <c r="E1095" s="9">
        <v>7</v>
      </c>
      <c r="F1095" s="9">
        <v>13</v>
      </c>
      <c r="G1095" s="9">
        <v>18</v>
      </c>
    </row>
    <row r="1096" spans="1:7" x14ac:dyDescent="0.25">
      <c r="A1096" s="9">
        <v>1912007</v>
      </c>
      <c r="B1096" s="9">
        <v>19</v>
      </c>
      <c r="C1096" s="10">
        <v>106</v>
      </c>
      <c r="D1096" s="9">
        <v>12</v>
      </c>
      <c r="E1096" s="9">
        <v>7</v>
      </c>
      <c r="F1096" s="9">
        <v>4</v>
      </c>
      <c r="G1096" s="9">
        <v>9</v>
      </c>
    </row>
    <row r="1097" spans="1:7" x14ac:dyDescent="0.25">
      <c r="A1097" s="9">
        <v>1913007</v>
      </c>
      <c r="B1097" s="9">
        <v>19</v>
      </c>
      <c r="C1097" s="10">
        <v>115</v>
      </c>
      <c r="D1097" s="9">
        <v>13</v>
      </c>
      <c r="E1097" s="9">
        <v>7</v>
      </c>
      <c r="F1097" s="9">
        <v>14</v>
      </c>
      <c r="G1097" s="9">
        <v>19</v>
      </c>
    </row>
    <row r="1098" spans="1:7" x14ac:dyDescent="0.25">
      <c r="A1098" s="9">
        <v>1914007</v>
      </c>
      <c r="B1098" s="9">
        <v>19</v>
      </c>
      <c r="C1098" s="10">
        <v>124</v>
      </c>
      <c r="D1098" s="9">
        <v>14</v>
      </c>
      <c r="E1098" s="9">
        <v>7</v>
      </c>
      <c r="F1098" s="9">
        <v>5</v>
      </c>
      <c r="G1098" s="9">
        <v>10</v>
      </c>
    </row>
    <row r="1099" spans="1:7" x14ac:dyDescent="0.25">
      <c r="A1099" s="9">
        <v>1915007</v>
      </c>
      <c r="B1099" s="9">
        <v>19</v>
      </c>
      <c r="C1099" s="10">
        <v>133</v>
      </c>
      <c r="D1099" s="9">
        <v>15</v>
      </c>
      <c r="E1099" s="9">
        <v>7</v>
      </c>
      <c r="F1099" s="9">
        <v>15</v>
      </c>
      <c r="G1099" s="9">
        <v>1</v>
      </c>
    </row>
    <row r="1100" spans="1:7" x14ac:dyDescent="0.25">
      <c r="A1100" s="9">
        <v>1916007</v>
      </c>
      <c r="B1100" s="9">
        <v>19</v>
      </c>
      <c r="C1100" s="10">
        <v>142</v>
      </c>
      <c r="D1100" s="9">
        <v>16</v>
      </c>
      <c r="E1100" s="9">
        <v>7</v>
      </c>
      <c r="F1100" s="9">
        <v>6</v>
      </c>
      <c r="G1100" s="9">
        <v>11</v>
      </c>
    </row>
    <row r="1101" spans="1:7" x14ac:dyDescent="0.25">
      <c r="A1101" s="9">
        <v>1917007</v>
      </c>
      <c r="B1101" s="9">
        <v>19</v>
      </c>
      <c r="C1101" s="10">
        <v>151</v>
      </c>
      <c r="D1101" s="9">
        <v>17</v>
      </c>
      <c r="E1101" s="9">
        <v>7</v>
      </c>
      <c r="F1101" s="9">
        <v>16</v>
      </c>
      <c r="G1101" s="9">
        <v>2</v>
      </c>
    </row>
    <row r="1102" spans="1:7" x14ac:dyDescent="0.25">
      <c r="A1102" s="9">
        <v>1918007</v>
      </c>
      <c r="B1102" s="9">
        <v>19</v>
      </c>
      <c r="C1102" s="10">
        <v>160</v>
      </c>
      <c r="D1102" s="9">
        <v>18</v>
      </c>
      <c r="E1102" s="9">
        <v>7</v>
      </c>
      <c r="F1102" s="9">
        <v>7</v>
      </c>
      <c r="G1102" s="9">
        <v>12</v>
      </c>
    </row>
    <row r="1103" spans="1:7" x14ac:dyDescent="0.25">
      <c r="A1103" s="9">
        <v>1919007</v>
      </c>
      <c r="B1103" s="9">
        <v>19</v>
      </c>
      <c r="C1103" s="10">
        <v>169</v>
      </c>
      <c r="D1103" s="9">
        <v>19</v>
      </c>
      <c r="E1103" s="9">
        <v>7</v>
      </c>
      <c r="F1103" s="9">
        <v>17</v>
      </c>
      <c r="G1103" s="9">
        <v>3</v>
      </c>
    </row>
    <row r="1104" spans="1:7" x14ac:dyDescent="0.25">
      <c r="A1104" s="9">
        <v>1901008</v>
      </c>
      <c r="B1104" s="9">
        <v>19</v>
      </c>
      <c r="C1104" s="10">
        <v>8</v>
      </c>
      <c r="D1104" s="9">
        <v>1</v>
      </c>
      <c r="E1104" s="9">
        <v>8</v>
      </c>
      <c r="F1104" s="9">
        <v>9</v>
      </c>
      <c r="G1104" s="9">
        <v>12</v>
      </c>
    </row>
    <row r="1105" spans="1:7" x14ac:dyDescent="0.25">
      <c r="A1105" s="9">
        <v>1902008</v>
      </c>
      <c r="B1105" s="9">
        <v>19</v>
      </c>
      <c r="C1105" s="10">
        <v>17</v>
      </c>
      <c r="D1105" s="9">
        <v>2</v>
      </c>
      <c r="E1105" s="9">
        <v>8</v>
      </c>
      <c r="F1105" s="9">
        <v>19</v>
      </c>
      <c r="G1105" s="9">
        <v>3</v>
      </c>
    </row>
    <row r="1106" spans="1:7" x14ac:dyDescent="0.25">
      <c r="A1106" s="9">
        <v>1903008</v>
      </c>
      <c r="B1106" s="9">
        <v>19</v>
      </c>
      <c r="C1106" s="10">
        <v>26</v>
      </c>
      <c r="D1106" s="9">
        <v>3</v>
      </c>
      <c r="E1106" s="9">
        <v>8</v>
      </c>
      <c r="F1106" s="9">
        <v>10</v>
      </c>
      <c r="G1106" s="9">
        <v>13</v>
      </c>
    </row>
    <row r="1107" spans="1:7" x14ac:dyDescent="0.25">
      <c r="A1107" s="9">
        <v>1904008</v>
      </c>
      <c r="B1107" s="9">
        <v>19</v>
      </c>
      <c r="C1107" s="10">
        <v>35</v>
      </c>
      <c r="D1107" s="9">
        <v>4</v>
      </c>
      <c r="E1107" s="9">
        <v>8</v>
      </c>
      <c r="F1107" s="9">
        <v>1</v>
      </c>
      <c r="G1107" s="9">
        <v>4</v>
      </c>
    </row>
    <row r="1108" spans="1:7" x14ac:dyDescent="0.25">
      <c r="A1108" s="9">
        <v>1905008</v>
      </c>
      <c r="B1108" s="9">
        <v>19</v>
      </c>
      <c r="C1108" s="10">
        <v>44</v>
      </c>
      <c r="D1108" s="9">
        <v>5</v>
      </c>
      <c r="E1108" s="9">
        <v>8</v>
      </c>
      <c r="F1108" s="9">
        <v>11</v>
      </c>
      <c r="G1108" s="9">
        <v>14</v>
      </c>
    </row>
    <row r="1109" spans="1:7" x14ac:dyDescent="0.25">
      <c r="A1109" s="9">
        <v>1906008</v>
      </c>
      <c r="B1109" s="9">
        <v>19</v>
      </c>
      <c r="C1109" s="10">
        <v>53</v>
      </c>
      <c r="D1109" s="9">
        <v>6</v>
      </c>
      <c r="E1109" s="9">
        <v>8</v>
      </c>
      <c r="F1109" s="9">
        <v>2</v>
      </c>
      <c r="G1109" s="9">
        <v>5</v>
      </c>
    </row>
    <row r="1110" spans="1:7" x14ac:dyDescent="0.25">
      <c r="A1110" s="9">
        <v>1907008</v>
      </c>
      <c r="B1110" s="9">
        <v>19</v>
      </c>
      <c r="C1110" s="10">
        <v>62</v>
      </c>
      <c r="D1110" s="9">
        <v>7</v>
      </c>
      <c r="E1110" s="9">
        <v>8</v>
      </c>
      <c r="F1110" s="9">
        <v>12</v>
      </c>
      <c r="G1110" s="9">
        <v>15</v>
      </c>
    </row>
    <row r="1111" spans="1:7" x14ac:dyDescent="0.25">
      <c r="A1111" s="9">
        <v>1908008</v>
      </c>
      <c r="B1111" s="9">
        <v>19</v>
      </c>
      <c r="C1111" s="10">
        <v>71</v>
      </c>
      <c r="D1111" s="9">
        <v>8</v>
      </c>
      <c r="E1111" s="9">
        <v>8</v>
      </c>
      <c r="F1111" s="9">
        <v>3</v>
      </c>
      <c r="G1111" s="9">
        <v>6</v>
      </c>
    </row>
    <row r="1112" spans="1:7" x14ac:dyDescent="0.25">
      <c r="A1112" s="9">
        <v>1909008</v>
      </c>
      <c r="B1112" s="9">
        <v>19</v>
      </c>
      <c r="C1112" s="10">
        <v>80</v>
      </c>
      <c r="D1112" s="9">
        <v>9</v>
      </c>
      <c r="E1112" s="9">
        <v>8</v>
      </c>
      <c r="F1112" s="9">
        <v>13</v>
      </c>
      <c r="G1112" s="9">
        <v>16</v>
      </c>
    </row>
    <row r="1113" spans="1:7" x14ac:dyDescent="0.25">
      <c r="A1113" s="9">
        <v>1910008</v>
      </c>
      <c r="B1113" s="9">
        <v>19</v>
      </c>
      <c r="C1113" s="10">
        <v>89</v>
      </c>
      <c r="D1113" s="9">
        <v>10</v>
      </c>
      <c r="E1113" s="9">
        <v>8</v>
      </c>
      <c r="F1113" s="9">
        <v>4</v>
      </c>
      <c r="G1113" s="9">
        <v>7</v>
      </c>
    </row>
    <row r="1114" spans="1:7" x14ac:dyDescent="0.25">
      <c r="A1114" s="9">
        <v>1911008</v>
      </c>
      <c r="B1114" s="9">
        <v>19</v>
      </c>
      <c r="C1114" s="10">
        <v>98</v>
      </c>
      <c r="D1114" s="9">
        <v>11</v>
      </c>
      <c r="E1114" s="9">
        <v>8</v>
      </c>
      <c r="F1114" s="9">
        <v>14</v>
      </c>
      <c r="G1114" s="9">
        <v>17</v>
      </c>
    </row>
    <row r="1115" spans="1:7" x14ac:dyDescent="0.25">
      <c r="A1115" s="9">
        <v>1912008</v>
      </c>
      <c r="B1115" s="9">
        <v>19</v>
      </c>
      <c r="C1115" s="10">
        <v>107</v>
      </c>
      <c r="D1115" s="9">
        <v>12</v>
      </c>
      <c r="E1115" s="9">
        <v>8</v>
      </c>
      <c r="F1115" s="9">
        <v>5</v>
      </c>
      <c r="G1115" s="9">
        <v>8</v>
      </c>
    </row>
    <row r="1116" spans="1:7" x14ac:dyDescent="0.25">
      <c r="A1116" s="9">
        <v>1913008</v>
      </c>
      <c r="B1116" s="9">
        <v>19</v>
      </c>
      <c r="C1116" s="10">
        <v>116</v>
      </c>
      <c r="D1116" s="9">
        <v>13</v>
      </c>
      <c r="E1116" s="9">
        <v>8</v>
      </c>
      <c r="F1116" s="9">
        <v>15</v>
      </c>
      <c r="G1116" s="9">
        <v>18</v>
      </c>
    </row>
    <row r="1117" spans="1:7" x14ac:dyDescent="0.25">
      <c r="A1117" s="9">
        <v>1914008</v>
      </c>
      <c r="B1117" s="9">
        <v>19</v>
      </c>
      <c r="C1117" s="10">
        <v>125</v>
      </c>
      <c r="D1117" s="9">
        <v>14</v>
      </c>
      <c r="E1117" s="9">
        <v>8</v>
      </c>
      <c r="F1117" s="9">
        <v>6</v>
      </c>
      <c r="G1117" s="9">
        <v>9</v>
      </c>
    </row>
    <row r="1118" spans="1:7" x14ac:dyDescent="0.25">
      <c r="A1118" s="9">
        <v>1915008</v>
      </c>
      <c r="B1118" s="9">
        <v>19</v>
      </c>
      <c r="C1118" s="10">
        <v>134</v>
      </c>
      <c r="D1118" s="9">
        <v>15</v>
      </c>
      <c r="E1118" s="9">
        <v>8</v>
      </c>
      <c r="F1118" s="9">
        <v>16</v>
      </c>
      <c r="G1118" s="9">
        <v>19</v>
      </c>
    </row>
    <row r="1119" spans="1:7" x14ac:dyDescent="0.25">
      <c r="A1119" s="9">
        <v>1916008</v>
      </c>
      <c r="B1119" s="9">
        <v>19</v>
      </c>
      <c r="C1119" s="10">
        <v>143</v>
      </c>
      <c r="D1119" s="9">
        <v>16</v>
      </c>
      <c r="E1119" s="9">
        <v>8</v>
      </c>
      <c r="F1119" s="9">
        <v>7</v>
      </c>
      <c r="G1119" s="9">
        <v>10</v>
      </c>
    </row>
    <row r="1120" spans="1:7" x14ac:dyDescent="0.25">
      <c r="A1120" s="9">
        <v>1917008</v>
      </c>
      <c r="B1120" s="9">
        <v>19</v>
      </c>
      <c r="C1120" s="10">
        <v>152</v>
      </c>
      <c r="D1120" s="9">
        <v>17</v>
      </c>
      <c r="E1120" s="9">
        <v>8</v>
      </c>
      <c r="F1120" s="9">
        <v>17</v>
      </c>
      <c r="G1120" s="9">
        <v>1</v>
      </c>
    </row>
    <row r="1121" spans="1:7" x14ac:dyDescent="0.25">
      <c r="A1121" s="9">
        <v>1918008</v>
      </c>
      <c r="B1121" s="9">
        <v>19</v>
      </c>
      <c r="C1121" s="10">
        <v>161</v>
      </c>
      <c r="D1121" s="9">
        <v>18</v>
      </c>
      <c r="E1121" s="9">
        <v>8</v>
      </c>
      <c r="F1121" s="9">
        <v>8</v>
      </c>
      <c r="G1121" s="9">
        <v>11</v>
      </c>
    </row>
    <row r="1122" spans="1:7" x14ac:dyDescent="0.25">
      <c r="A1122" s="9">
        <v>1919008</v>
      </c>
      <c r="B1122" s="9">
        <v>19</v>
      </c>
      <c r="C1122" s="10">
        <v>170</v>
      </c>
      <c r="D1122" s="9">
        <v>19</v>
      </c>
      <c r="E1122" s="9">
        <v>8</v>
      </c>
      <c r="F1122" s="9">
        <v>18</v>
      </c>
      <c r="G1122" s="9">
        <v>2</v>
      </c>
    </row>
    <row r="1123" spans="1:7" x14ac:dyDescent="0.25">
      <c r="A1123" s="9">
        <v>1901009</v>
      </c>
      <c r="B1123" s="9">
        <v>19</v>
      </c>
      <c r="C1123" s="10">
        <v>9</v>
      </c>
      <c r="D1123" s="9">
        <v>1</v>
      </c>
      <c r="E1123" s="9">
        <v>9</v>
      </c>
      <c r="F1123" s="9">
        <v>10</v>
      </c>
      <c r="G1123" s="9">
        <v>11</v>
      </c>
    </row>
    <row r="1124" spans="1:7" x14ac:dyDescent="0.25">
      <c r="A1124" s="9">
        <v>1902009</v>
      </c>
      <c r="B1124" s="9">
        <v>19</v>
      </c>
      <c r="C1124" s="10">
        <v>18</v>
      </c>
      <c r="D1124" s="9">
        <v>2</v>
      </c>
      <c r="E1124" s="9">
        <v>9</v>
      </c>
      <c r="F1124" s="9">
        <v>1</v>
      </c>
      <c r="G1124" s="9">
        <v>2</v>
      </c>
    </row>
    <row r="1125" spans="1:7" x14ac:dyDescent="0.25">
      <c r="A1125" s="9">
        <v>1903009</v>
      </c>
      <c r="B1125" s="9">
        <v>19</v>
      </c>
      <c r="C1125" s="10">
        <v>27</v>
      </c>
      <c r="D1125" s="9">
        <v>3</v>
      </c>
      <c r="E1125" s="9">
        <v>9</v>
      </c>
      <c r="F1125" s="9">
        <v>11</v>
      </c>
      <c r="G1125" s="9">
        <v>12</v>
      </c>
    </row>
    <row r="1126" spans="1:7" x14ac:dyDescent="0.25">
      <c r="A1126" s="9">
        <v>1904009</v>
      </c>
      <c r="B1126" s="9">
        <v>19</v>
      </c>
      <c r="C1126" s="10">
        <v>36</v>
      </c>
      <c r="D1126" s="9">
        <v>4</v>
      </c>
      <c r="E1126" s="9">
        <v>9</v>
      </c>
      <c r="F1126" s="9">
        <v>2</v>
      </c>
      <c r="G1126" s="9">
        <v>3</v>
      </c>
    </row>
    <row r="1127" spans="1:7" x14ac:dyDescent="0.25">
      <c r="A1127" s="9">
        <v>1905009</v>
      </c>
      <c r="B1127" s="9">
        <v>19</v>
      </c>
      <c r="C1127" s="10">
        <v>45</v>
      </c>
      <c r="D1127" s="9">
        <v>5</v>
      </c>
      <c r="E1127" s="9">
        <v>9</v>
      </c>
      <c r="F1127" s="9">
        <v>12</v>
      </c>
      <c r="G1127" s="9">
        <v>13</v>
      </c>
    </row>
    <row r="1128" spans="1:7" x14ac:dyDescent="0.25">
      <c r="A1128" s="9">
        <v>1906009</v>
      </c>
      <c r="B1128" s="9">
        <v>19</v>
      </c>
      <c r="C1128" s="10">
        <v>54</v>
      </c>
      <c r="D1128" s="9">
        <v>6</v>
      </c>
      <c r="E1128" s="9">
        <v>9</v>
      </c>
      <c r="F1128" s="9">
        <v>3</v>
      </c>
      <c r="G1128" s="9">
        <v>4</v>
      </c>
    </row>
    <row r="1129" spans="1:7" x14ac:dyDescent="0.25">
      <c r="A1129" s="9">
        <v>1907009</v>
      </c>
      <c r="B1129" s="9">
        <v>19</v>
      </c>
      <c r="C1129" s="10">
        <v>63</v>
      </c>
      <c r="D1129" s="9">
        <v>7</v>
      </c>
      <c r="E1129" s="9">
        <v>9</v>
      </c>
      <c r="F1129" s="9">
        <v>13</v>
      </c>
      <c r="G1129" s="9">
        <v>14</v>
      </c>
    </row>
    <row r="1130" spans="1:7" x14ac:dyDescent="0.25">
      <c r="A1130" s="9">
        <v>1908009</v>
      </c>
      <c r="B1130" s="9">
        <v>19</v>
      </c>
      <c r="C1130" s="10">
        <v>72</v>
      </c>
      <c r="D1130" s="9">
        <v>8</v>
      </c>
      <c r="E1130" s="9">
        <v>9</v>
      </c>
      <c r="F1130" s="9">
        <v>4</v>
      </c>
      <c r="G1130" s="9">
        <v>5</v>
      </c>
    </row>
    <row r="1131" spans="1:7" x14ac:dyDescent="0.25">
      <c r="A1131" s="9">
        <v>1909009</v>
      </c>
      <c r="B1131" s="9">
        <v>19</v>
      </c>
      <c r="C1131" s="10">
        <v>81</v>
      </c>
      <c r="D1131" s="9">
        <v>9</v>
      </c>
      <c r="E1131" s="9">
        <v>9</v>
      </c>
      <c r="F1131" s="9">
        <v>14</v>
      </c>
      <c r="G1131" s="9">
        <v>15</v>
      </c>
    </row>
    <row r="1132" spans="1:7" x14ac:dyDescent="0.25">
      <c r="A1132" s="9">
        <v>1910009</v>
      </c>
      <c r="B1132" s="9">
        <v>19</v>
      </c>
      <c r="C1132" s="10">
        <v>90</v>
      </c>
      <c r="D1132" s="9">
        <v>10</v>
      </c>
      <c r="E1132" s="9">
        <v>9</v>
      </c>
      <c r="F1132" s="9">
        <v>5</v>
      </c>
      <c r="G1132" s="9">
        <v>6</v>
      </c>
    </row>
    <row r="1133" spans="1:7" x14ac:dyDescent="0.25">
      <c r="A1133" s="9">
        <v>1911009</v>
      </c>
      <c r="B1133" s="9">
        <v>19</v>
      </c>
      <c r="C1133" s="10">
        <v>99</v>
      </c>
      <c r="D1133" s="9">
        <v>11</v>
      </c>
      <c r="E1133" s="9">
        <v>9</v>
      </c>
      <c r="F1133" s="9">
        <v>15</v>
      </c>
      <c r="G1133" s="9">
        <v>16</v>
      </c>
    </row>
    <row r="1134" spans="1:7" x14ac:dyDescent="0.25">
      <c r="A1134" s="9">
        <v>1912009</v>
      </c>
      <c r="B1134" s="9">
        <v>19</v>
      </c>
      <c r="C1134" s="10">
        <v>108</v>
      </c>
      <c r="D1134" s="9">
        <v>12</v>
      </c>
      <c r="E1134" s="9">
        <v>9</v>
      </c>
      <c r="F1134" s="9">
        <v>6</v>
      </c>
      <c r="G1134" s="9">
        <v>7</v>
      </c>
    </row>
    <row r="1135" spans="1:7" x14ac:dyDescent="0.25">
      <c r="A1135" s="9">
        <v>1913009</v>
      </c>
      <c r="B1135" s="9">
        <v>19</v>
      </c>
      <c r="C1135" s="10">
        <v>117</v>
      </c>
      <c r="D1135" s="9">
        <v>13</v>
      </c>
      <c r="E1135" s="9">
        <v>9</v>
      </c>
      <c r="F1135" s="9">
        <v>16</v>
      </c>
      <c r="G1135" s="9">
        <v>17</v>
      </c>
    </row>
    <row r="1136" spans="1:7" x14ac:dyDescent="0.25">
      <c r="A1136" s="9">
        <v>1914009</v>
      </c>
      <c r="B1136" s="9">
        <v>19</v>
      </c>
      <c r="C1136" s="10">
        <v>126</v>
      </c>
      <c r="D1136" s="9">
        <v>14</v>
      </c>
      <c r="E1136" s="9">
        <v>9</v>
      </c>
      <c r="F1136" s="9">
        <v>7</v>
      </c>
      <c r="G1136" s="9">
        <v>8</v>
      </c>
    </row>
    <row r="1137" spans="1:7" x14ac:dyDescent="0.25">
      <c r="A1137" s="9">
        <v>1915009</v>
      </c>
      <c r="B1137" s="9">
        <v>19</v>
      </c>
      <c r="C1137" s="10">
        <v>135</v>
      </c>
      <c r="D1137" s="9">
        <v>15</v>
      </c>
      <c r="E1137" s="9">
        <v>9</v>
      </c>
      <c r="F1137" s="9">
        <v>17</v>
      </c>
      <c r="G1137" s="9">
        <v>18</v>
      </c>
    </row>
    <row r="1138" spans="1:7" x14ac:dyDescent="0.25">
      <c r="A1138" s="9">
        <v>1916009</v>
      </c>
      <c r="B1138" s="9">
        <v>19</v>
      </c>
      <c r="C1138" s="10">
        <v>144</v>
      </c>
      <c r="D1138" s="9">
        <v>16</v>
      </c>
      <c r="E1138" s="9">
        <v>9</v>
      </c>
      <c r="F1138" s="9">
        <v>8</v>
      </c>
      <c r="G1138" s="9">
        <v>9</v>
      </c>
    </row>
    <row r="1139" spans="1:7" x14ac:dyDescent="0.25">
      <c r="A1139" s="9">
        <v>1917009</v>
      </c>
      <c r="B1139" s="9">
        <v>19</v>
      </c>
      <c r="C1139" s="10">
        <v>153</v>
      </c>
      <c r="D1139" s="9">
        <v>17</v>
      </c>
      <c r="E1139" s="9">
        <v>9</v>
      </c>
      <c r="F1139" s="9">
        <v>18</v>
      </c>
      <c r="G1139" s="9">
        <v>19</v>
      </c>
    </row>
    <row r="1140" spans="1:7" x14ac:dyDescent="0.25">
      <c r="A1140" s="9">
        <v>1918009</v>
      </c>
      <c r="B1140" s="9">
        <v>19</v>
      </c>
      <c r="C1140" s="10">
        <v>162</v>
      </c>
      <c r="D1140" s="9">
        <v>18</v>
      </c>
      <c r="E1140" s="9">
        <v>9</v>
      </c>
      <c r="F1140" s="9">
        <v>9</v>
      </c>
      <c r="G1140" s="9">
        <v>10</v>
      </c>
    </row>
    <row r="1141" spans="1:7" x14ac:dyDescent="0.25">
      <c r="A1141" s="9">
        <v>1919009</v>
      </c>
      <c r="B1141" s="9">
        <v>19</v>
      </c>
      <c r="C1141" s="10">
        <v>171</v>
      </c>
      <c r="D1141" s="9">
        <v>19</v>
      </c>
      <c r="E1141" s="9">
        <v>9</v>
      </c>
      <c r="F1141" s="9">
        <v>19</v>
      </c>
      <c r="G1141" s="9">
        <v>1</v>
      </c>
    </row>
    <row r="1142" spans="1:7" x14ac:dyDescent="0.25">
      <c r="A1142" s="11">
        <v>2001001</v>
      </c>
      <c r="B1142" s="11">
        <v>20</v>
      </c>
      <c r="C1142" s="13">
        <v>1</v>
      </c>
      <c r="D1142" s="11">
        <v>1</v>
      </c>
      <c r="E1142" s="11">
        <v>1</v>
      </c>
      <c r="F1142" s="11">
        <v>3</v>
      </c>
      <c r="G1142" s="11">
        <v>20</v>
      </c>
    </row>
    <row r="1143" spans="1:7" x14ac:dyDescent="0.25">
      <c r="A1143" s="11">
        <v>2002001</v>
      </c>
      <c r="B1143" s="11">
        <v>20</v>
      </c>
      <c r="C1143" s="13">
        <v>11</v>
      </c>
      <c r="D1143" s="11">
        <v>2</v>
      </c>
      <c r="E1143" s="11">
        <v>1</v>
      </c>
      <c r="F1143" s="11">
        <v>13</v>
      </c>
      <c r="G1143" s="11">
        <v>9</v>
      </c>
    </row>
    <row r="1144" spans="1:7" x14ac:dyDescent="0.25">
      <c r="A1144" s="11">
        <v>2003001</v>
      </c>
      <c r="B1144" s="11">
        <v>20</v>
      </c>
      <c r="C1144" s="13">
        <v>21</v>
      </c>
      <c r="D1144" s="11">
        <v>3</v>
      </c>
      <c r="E1144" s="11">
        <v>1</v>
      </c>
      <c r="F1144" s="11">
        <v>4</v>
      </c>
      <c r="G1144" s="11">
        <v>17</v>
      </c>
    </row>
    <row r="1145" spans="1:7" x14ac:dyDescent="0.25">
      <c r="A1145" s="11">
        <v>2004001</v>
      </c>
      <c r="B1145" s="11">
        <v>20</v>
      </c>
      <c r="C1145" s="13">
        <v>31</v>
      </c>
      <c r="D1145" s="11">
        <v>4</v>
      </c>
      <c r="E1145" s="11">
        <v>1</v>
      </c>
      <c r="F1145" s="11">
        <v>14</v>
      </c>
      <c r="G1145" s="11">
        <v>6</v>
      </c>
    </row>
    <row r="1146" spans="1:7" x14ac:dyDescent="0.25">
      <c r="A1146" s="11">
        <v>2005001</v>
      </c>
      <c r="B1146" s="11">
        <v>20</v>
      </c>
      <c r="C1146" s="13">
        <v>41</v>
      </c>
      <c r="D1146" s="11">
        <v>5</v>
      </c>
      <c r="E1146" s="11">
        <v>1</v>
      </c>
      <c r="F1146" s="11">
        <v>5</v>
      </c>
      <c r="G1146" s="11">
        <v>14</v>
      </c>
    </row>
    <row r="1147" spans="1:7" x14ac:dyDescent="0.25">
      <c r="A1147" s="11">
        <v>2006001</v>
      </c>
      <c r="B1147" s="11">
        <v>20</v>
      </c>
      <c r="C1147" s="13">
        <v>51</v>
      </c>
      <c r="D1147" s="11">
        <v>6</v>
      </c>
      <c r="E1147" s="11">
        <v>1</v>
      </c>
      <c r="F1147" s="11">
        <v>15</v>
      </c>
      <c r="G1147" s="11">
        <v>3</v>
      </c>
    </row>
    <row r="1148" spans="1:7" x14ac:dyDescent="0.25">
      <c r="A1148" s="11">
        <v>2007001</v>
      </c>
      <c r="B1148" s="11">
        <v>20</v>
      </c>
      <c r="C1148" s="13">
        <v>61</v>
      </c>
      <c r="D1148" s="11">
        <v>7</v>
      </c>
      <c r="E1148" s="11">
        <v>1</v>
      </c>
      <c r="F1148" s="11">
        <v>6</v>
      </c>
      <c r="G1148" s="11">
        <v>11</v>
      </c>
    </row>
    <row r="1149" spans="1:7" x14ac:dyDescent="0.25">
      <c r="A1149" s="11">
        <v>2008001</v>
      </c>
      <c r="B1149" s="11">
        <v>20</v>
      </c>
      <c r="C1149" s="13">
        <v>71</v>
      </c>
      <c r="D1149" s="11">
        <v>8</v>
      </c>
      <c r="E1149" s="11">
        <v>1</v>
      </c>
      <c r="F1149" s="11">
        <v>16</v>
      </c>
      <c r="G1149" s="11">
        <v>19</v>
      </c>
    </row>
    <row r="1150" spans="1:7" x14ac:dyDescent="0.25">
      <c r="A1150" s="11">
        <v>2009001</v>
      </c>
      <c r="B1150" s="11">
        <v>20</v>
      </c>
      <c r="C1150" s="13">
        <v>81</v>
      </c>
      <c r="D1150" s="11">
        <v>9</v>
      </c>
      <c r="E1150" s="11">
        <v>1</v>
      </c>
      <c r="F1150" s="11">
        <v>7</v>
      </c>
      <c r="G1150" s="11">
        <v>8</v>
      </c>
    </row>
    <row r="1151" spans="1:7" x14ac:dyDescent="0.25">
      <c r="A1151" s="11">
        <v>2010001</v>
      </c>
      <c r="B1151" s="11">
        <v>20</v>
      </c>
      <c r="C1151" s="13">
        <v>91</v>
      </c>
      <c r="D1151" s="11">
        <v>10</v>
      </c>
      <c r="E1151" s="11">
        <v>1</v>
      </c>
      <c r="F1151" s="11">
        <v>17</v>
      </c>
      <c r="G1151" s="11">
        <v>16</v>
      </c>
    </row>
    <row r="1152" spans="1:7" x14ac:dyDescent="0.25">
      <c r="A1152" s="11">
        <v>2011001</v>
      </c>
      <c r="B1152" s="11">
        <v>20</v>
      </c>
      <c r="C1152" s="13">
        <v>101</v>
      </c>
      <c r="D1152" s="11">
        <v>11</v>
      </c>
      <c r="E1152" s="11">
        <v>1</v>
      </c>
      <c r="F1152" s="11">
        <v>8</v>
      </c>
      <c r="G1152" s="11">
        <v>5</v>
      </c>
    </row>
    <row r="1153" spans="1:7" x14ac:dyDescent="0.25">
      <c r="A1153" s="11">
        <v>2012001</v>
      </c>
      <c r="B1153" s="11">
        <v>20</v>
      </c>
      <c r="C1153" s="13">
        <v>111</v>
      </c>
      <c r="D1153" s="11">
        <v>12</v>
      </c>
      <c r="E1153" s="11">
        <v>1</v>
      </c>
      <c r="F1153" s="11">
        <v>18</v>
      </c>
      <c r="G1153" s="11">
        <v>13</v>
      </c>
    </row>
    <row r="1154" spans="1:7" x14ac:dyDescent="0.25">
      <c r="A1154" s="11">
        <v>2013001</v>
      </c>
      <c r="B1154" s="11">
        <v>20</v>
      </c>
      <c r="C1154" s="13">
        <v>121</v>
      </c>
      <c r="D1154" s="11">
        <v>13</v>
      </c>
      <c r="E1154" s="11">
        <v>1</v>
      </c>
      <c r="F1154" s="11">
        <v>9</v>
      </c>
      <c r="G1154" s="11">
        <v>2</v>
      </c>
    </row>
    <row r="1155" spans="1:7" x14ac:dyDescent="0.25">
      <c r="A1155" s="11">
        <v>2014001</v>
      </c>
      <c r="B1155" s="11">
        <v>20</v>
      </c>
      <c r="C1155" s="13">
        <v>131</v>
      </c>
      <c r="D1155" s="11">
        <v>14</v>
      </c>
      <c r="E1155" s="11">
        <v>1</v>
      </c>
      <c r="F1155" s="11">
        <v>19</v>
      </c>
      <c r="G1155" s="11">
        <v>10</v>
      </c>
    </row>
    <row r="1156" spans="1:7" x14ac:dyDescent="0.25">
      <c r="A1156" s="11">
        <v>2015001</v>
      </c>
      <c r="B1156" s="11">
        <v>20</v>
      </c>
      <c r="C1156" s="13">
        <v>141</v>
      </c>
      <c r="D1156" s="11">
        <v>15</v>
      </c>
      <c r="E1156" s="11">
        <v>1</v>
      </c>
      <c r="F1156" s="11">
        <v>10</v>
      </c>
      <c r="G1156" s="11">
        <v>18</v>
      </c>
    </row>
    <row r="1157" spans="1:7" x14ac:dyDescent="0.25">
      <c r="A1157" s="11">
        <v>2016001</v>
      </c>
      <c r="B1157" s="11">
        <v>20</v>
      </c>
      <c r="C1157" s="13">
        <v>151</v>
      </c>
      <c r="D1157" s="11">
        <v>16</v>
      </c>
      <c r="E1157" s="11">
        <v>1</v>
      </c>
      <c r="F1157" s="11">
        <v>20</v>
      </c>
      <c r="G1157" s="11">
        <v>7</v>
      </c>
    </row>
    <row r="1158" spans="1:7" x14ac:dyDescent="0.25">
      <c r="A1158" s="11">
        <v>2017001</v>
      </c>
      <c r="B1158" s="11">
        <v>20</v>
      </c>
      <c r="C1158" s="13">
        <v>161</v>
      </c>
      <c r="D1158" s="11">
        <v>17</v>
      </c>
      <c r="E1158" s="11">
        <v>1</v>
      </c>
      <c r="F1158" s="11">
        <v>11</v>
      </c>
      <c r="G1158" s="11">
        <v>15</v>
      </c>
    </row>
    <row r="1159" spans="1:7" x14ac:dyDescent="0.25">
      <c r="A1159" s="11">
        <v>2018001</v>
      </c>
      <c r="B1159" s="11">
        <v>20</v>
      </c>
      <c r="C1159" s="13">
        <v>171</v>
      </c>
      <c r="D1159" s="11">
        <v>18</v>
      </c>
      <c r="E1159" s="11">
        <v>1</v>
      </c>
      <c r="F1159" s="11">
        <v>2</v>
      </c>
      <c r="G1159" s="11">
        <v>4</v>
      </c>
    </row>
    <row r="1160" spans="1:7" x14ac:dyDescent="0.25">
      <c r="A1160" s="11">
        <v>2019001</v>
      </c>
      <c r="B1160" s="11">
        <v>20</v>
      </c>
      <c r="C1160" s="13">
        <v>181</v>
      </c>
      <c r="D1160" s="11">
        <v>19</v>
      </c>
      <c r="E1160" s="11">
        <v>1</v>
      </c>
      <c r="F1160" s="11">
        <v>1</v>
      </c>
      <c r="G1160" s="11">
        <v>12</v>
      </c>
    </row>
    <row r="1161" spans="1:7" x14ac:dyDescent="0.25">
      <c r="A1161" s="11">
        <v>2001002</v>
      </c>
      <c r="B1161" s="11">
        <v>20</v>
      </c>
      <c r="C1161" s="13">
        <v>2</v>
      </c>
      <c r="D1161" s="11">
        <v>1</v>
      </c>
      <c r="E1161" s="11">
        <v>2</v>
      </c>
      <c r="F1161" s="11">
        <v>1</v>
      </c>
      <c r="G1161" s="11">
        <v>2</v>
      </c>
    </row>
    <row r="1162" spans="1:7" x14ac:dyDescent="0.25">
      <c r="A1162" s="11">
        <v>2002002</v>
      </c>
      <c r="B1162" s="11">
        <v>20</v>
      </c>
      <c r="C1162" s="13">
        <v>12</v>
      </c>
      <c r="D1162" s="11">
        <v>2</v>
      </c>
      <c r="E1162" s="11">
        <v>2</v>
      </c>
      <c r="F1162" s="11">
        <v>12</v>
      </c>
      <c r="G1162" s="11">
        <v>10</v>
      </c>
    </row>
    <row r="1163" spans="1:7" x14ac:dyDescent="0.25">
      <c r="A1163" s="11">
        <v>2003002</v>
      </c>
      <c r="B1163" s="11">
        <v>20</v>
      </c>
      <c r="C1163" s="13">
        <v>22</v>
      </c>
      <c r="D1163" s="11">
        <v>3</v>
      </c>
      <c r="E1163" s="11">
        <v>2</v>
      </c>
      <c r="F1163" s="11">
        <v>2</v>
      </c>
      <c r="G1163" s="11">
        <v>19</v>
      </c>
    </row>
    <row r="1164" spans="1:7" x14ac:dyDescent="0.25">
      <c r="A1164" s="11">
        <v>2004002</v>
      </c>
      <c r="B1164" s="11">
        <v>20</v>
      </c>
      <c r="C1164" s="13">
        <v>32</v>
      </c>
      <c r="D1164" s="11">
        <v>4</v>
      </c>
      <c r="E1164" s="11">
        <v>2</v>
      </c>
      <c r="F1164" s="11">
        <v>11</v>
      </c>
      <c r="G1164" s="11">
        <v>9</v>
      </c>
    </row>
    <row r="1165" spans="1:7" x14ac:dyDescent="0.25">
      <c r="A1165" s="11">
        <v>2005002</v>
      </c>
      <c r="B1165" s="11">
        <v>20</v>
      </c>
      <c r="C1165" s="13">
        <v>42</v>
      </c>
      <c r="D1165" s="11">
        <v>5</v>
      </c>
      <c r="E1165" s="11">
        <v>2</v>
      </c>
      <c r="F1165" s="11">
        <v>20</v>
      </c>
      <c r="G1165" s="11">
        <v>18</v>
      </c>
    </row>
    <row r="1166" spans="1:7" x14ac:dyDescent="0.25">
      <c r="A1166" s="11">
        <v>2006002</v>
      </c>
      <c r="B1166" s="11">
        <v>20</v>
      </c>
      <c r="C1166" s="13">
        <v>52</v>
      </c>
      <c r="D1166" s="11">
        <v>6</v>
      </c>
      <c r="E1166" s="11">
        <v>2</v>
      </c>
      <c r="F1166" s="11">
        <v>10</v>
      </c>
      <c r="G1166" s="11">
        <v>8</v>
      </c>
    </row>
    <row r="1167" spans="1:7" x14ac:dyDescent="0.25">
      <c r="A1167" s="11">
        <v>2007002</v>
      </c>
      <c r="B1167" s="11">
        <v>20</v>
      </c>
      <c r="C1167" s="13">
        <v>62</v>
      </c>
      <c r="D1167" s="11">
        <v>7</v>
      </c>
      <c r="E1167" s="11">
        <v>2</v>
      </c>
      <c r="F1167" s="11">
        <v>19</v>
      </c>
      <c r="G1167" s="11">
        <v>17</v>
      </c>
    </row>
    <row r="1168" spans="1:7" x14ac:dyDescent="0.25">
      <c r="A1168" s="11">
        <v>2008002</v>
      </c>
      <c r="B1168" s="11">
        <v>20</v>
      </c>
      <c r="C1168" s="13">
        <v>72</v>
      </c>
      <c r="D1168" s="11">
        <v>8</v>
      </c>
      <c r="E1168" s="11">
        <v>2</v>
      </c>
      <c r="F1168" s="11">
        <v>9</v>
      </c>
      <c r="G1168" s="11">
        <v>7</v>
      </c>
    </row>
    <row r="1169" spans="1:7" x14ac:dyDescent="0.25">
      <c r="A1169" s="11">
        <v>2009002</v>
      </c>
      <c r="B1169" s="11">
        <v>20</v>
      </c>
      <c r="C1169" s="13">
        <v>82</v>
      </c>
      <c r="D1169" s="11">
        <v>9</v>
      </c>
      <c r="E1169" s="11">
        <v>2</v>
      </c>
      <c r="F1169" s="11">
        <v>18</v>
      </c>
      <c r="G1169" s="11">
        <v>16</v>
      </c>
    </row>
    <row r="1170" spans="1:7" x14ac:dyDescent="0.25">
      <c r="A1170" s="11">
        <v>2010002</v>
      </c>
      <c r="B1170" s="11">
        <v>20</v>
      </c>
      <c r="C1170" s="13">
        <v>92</v>
      </c>
      <c r="D1170" s="11">
        <v>10</v>
      </c>
      <c r="E1170" s="11">
        <v>2</v>
      </c>
      <c r="F1170" s="11">
        <v>8</v>
      </c>
      <c r="G1170" s="11">
        <v>6</v>
      </c>
    </row>
    <row r="1171" spans="1:7" x14ac:dyDescent="0.25">
      <c r="A1171" s="11">
        <v>2011002</v>
      </c>
      <c r="B1171" s="11">
        <v>20</v>
      </c>
      <c r="C1171" s="13">
        <v>102</v>
      </c>
      <c r="D1171" s="11">
        <v>11</v>
      </c>
      <c r="E1171" s="11">
        <v>2</v>
      </c>
      <c r="F1171" s="11">
        <v>17</v>
      </c>
      <c r="G1171" s="11">
        <v>15</v>
      </c>
    </row>
    <row r="1172" spans="1:7" x14ac:dyDescent="0.25">
      <c r="A1172" s="11">
        <v>2012002</v>
      </c>
      <c r="B1172" s="11">
        <v>20</v>
      </c>
      <c r="C1172" s="13">
        <v>112</v>
      </c>
      <c r="D1172" s="11">
        <v>12</v>
      </c>
      <c r="E1172" s="11">
        <v>2</v>
      </c>
      <c r="F1172" s="11">
        <v>7</v>
      </c>
      <c r="G1172" s="11">
        <v>5</v>
      </c>
    </row>
    <row r="1173" spans="1:7" x14ac:dyDescent="0.25">
      <c r="A1173" s="11">
        <v>2013002</v>
      </c>
      <c r="B1173" s="11">
        <v>20</v>
      </c>
      <c r="C1173" s="13">
        <v>122</v>
      </c>
      <c r="D1173" s="11">
        <v>13</v>
      </c>
      <c r="E1173" s="11">
        <v>2</v>
      </c>
      <c r="F1173" s="11">
        <v>16</v>
      </c>
      <c r="G1173" s="11">
        <v>14</v>
      </c>
    </row>
    <row r="1174" spans="1:7" x14ac:dyDescent="0.25">
      <c r="A1174" s="11">
        <v>2014002</v>
      </c>
      <c r="B1174" s="11">
        <v>20</v>
      </c>
      <c r="C1174" s="13">
        <v>132</v>
      </c>
      <c r="D1174" s="11">
        <v>14</v>
      </c>
      <c r="E1174" s="11">
        <v>2</v>
      </c>
      <c r="F1174" s="11">
        <v>6</v>
      </c>
      <c r="G1174" s="11">
        <v>4</v>
      </c>
    </row>
    <row r="1175" spans="1:7" x14ac:dyDescent="0.25">
      <c r="A1175" s="11">
        <v>2015002</v>
      </c>
      <c r="B1175" s="11">
        <v>20</v>
      </c>
      <c r="C1175" s="13">
        <v>142</v>
      </c>
      <c r="D1175" s="11">
        <v>15</v>
      </c>
      <c r="E1175" s="11">
        <v>2</v>
      </c>
      <c r="F1175" s="11">
        <v>15</v>
      </c>
      <c r="G1175" s="11">
        <v>13</v>
      </c>
    </row>
    <row r="1176" spans="1:7" x14ac:dyDescent="0.25">
      <c r="A1176" s="11">
        <v>2016002</v>
      </c>
      <c r="B1176" s="11">
        <v>20</v>
      </c>
      <c r="C1176" s="13">
        <v>152</v>
      </c>
      <c r="D1176" s="11">
        <v>16</v>
      </c>
      <c r="E1176" s="11">
        <v>2</v>
      </c>
      <c r="F1176" s="11">
        <v>5</v>
      </c>
      <c r="G1176" s="11">
        <v>3</v>
      </c>
    </row>
    <row r="1177" spans="1:7" x14ac:dyDescent="0.25">
      <c r="A1177" s="11">
        <v>2017002</v>
      </c>
      <c r="B1177" s="11">
        <v>20</v>
      </c>
      <c r="C1177" s="13">
        <v>162</v>
      </c>
      <c r="D1177" s="11">
        <v>17</v>
      </c>
      <c r="E1177" s="11">
        <v>2</v>
      </c>
      <c r="F1177" s="11">
        <v>14</v>
      </c>
      <c r="G1177" s="11">
        <v>12</v>
      </c>
    </row>
    <row r="1178" spans="1:7" x14ac:dyDescent="0.25">
      <c r="A1178" s="11">
        <v>2018002</v>
      </c>
      <c r="B1178" s="11">
        <v>20</v>
      </c>
      <c r="C1178" s="13">
        <v>172</v>
      </c>
      <c r="D1178" s="11">
        <v>18</v>
      </c>
      <c r="E1178" s="11">
        <v>2</v>
      </c>
      <c r="F1178" s="11">
        <v>3</v>
      </c>
      <c r="G1178" s="11">
        <v>1</v>
      </c>
    </row>
    <row r="1179" spans="1:7" x14ac:dyDescent="0.25">
      <c r="A1179" s="11">
        <v>2019002</v>
      </c>
      <c r="B1179" s="11">
        <v>20</v>
      </c>
      <c r="C1179" s="13">
        <v>182</v>
      </c>
      <c r="D1179" s="11">
        <v>19</v>
      </c>
      <c r="E1179" s="11">
        <v>2</v>
      </c>
      <c r="F1179" s="11">
        <v>13</v>
      </c>
      <c r="G1179" s="11">
        <v>11</v>
      </c>
    </row>
    <row r="1180" spans="1:7" x14ac:dyDescent="0.25">
      <c r="A1180" s="11">
        <v>2001003</v>
      </c>
      <c r="B1180" s="11">
        <v>20</v>
      </c>
      <c r="C1180" s="13">
        <v>3</v>
      </c>
      <c r="D1180" s="11">
        <v>1</v>
      </c>
      <c r="E1180" s="11">
        <v>3</v>
      </c>
      <c r="F1180" s="11">
        <v>4</v>
      </c>
      <c r="G1180" s="11">
        <v>19</v>
      </c>
    </row>
    <row r="1181" spans="1:7" x14ac:dyDescent="0.25">
      <c r="A1181" s="11">
        <v>2002003</v>
      </c>
      <c r="B1181" s="11">
        <v>20</v>
      </c>
      <c r="C1181" s="13">
        <v>13</v>
      </c>
      <c r="D1181" s="11">
        <v>2</v>
      </c>
      <c r="E1181" s="11">
        <v>3</v>
      </c>
      <c r="F1181" s="11">
        <v>1</v>
      </c>
      <c r="G1181" s="11">
        <v>11</v>
      </c>
    </row>
    <row r="1182" spans="1:7" x14ac:dyDescent="0.25">
      <c r="A1182" s="11">
        <v>2003003</v>
      </c>
      <c r="B1182" s="11">
        <v>20</v>
      </c>
      <c r="C1182" s="13">
        <v>23</v>
      </c>
      <c r="D1182" s="11">
        <v>3</v>
      </c>
      <c r="E1182" s="11">
        <v>3</v>
      </c>
      <c r="F1182" s="11">
        <v>3</v>
      </c>
      <c r="G1182" s="11">
        <v>18</v>
      </c>
    </row>
    <row r="1183" spans="1:7" x14ac:dyDescent="0.25">
      <c r="A1183" s="11">
        <v>2004003</v>
      </c>
      <c r="B1183" s="11">
        <v>20</v>
      </c>
      <c r="C1183" s="13">
        <v>33</v>
      </c>
      <c r="D1183" s="11">
        <v>4</v>
      </c>
      <c r="E1183" s="11">
        <v>3</v>
      </c>
      <c r="F1183" s="11">
        <v>12</v>
      </c>
      <c r="G1183" s="11">
        <v>8</v>
      </c>
    </row>
    <row r="1184" spans="1:7" x14ac:dyDescent="0.25">
      <c r="A1184" s="11">
        <v>2005003</v>
      </c>
      <c r="B1184" s="11">
        <v>20</v>
      </c>
      <c r="C1184" s="13">
        <v>43</v>
      </c>
      <c r="D1184" s="11">
        <v>5</v>
      </c>
      <c r="E1184" s="11">
        <v>3</v>
      </c>
      <c r="F1184" s="11">
        <v>2</v>
      </c>
      <c r="G1184" s="11">
        <v>17</v>
      </c>
    </row>
    <row r="1185" spans="1:7" x14ac:dyDescent="0.25">
      <c r="A1185" s="11">
        <v>2006003</v>
      </c>
      <c r="B1185" s="11">
        <v>20</v>
      </c>
      <c r="C1185" s="13">
        <v>53</v>
      </c>
      <c r="D1185" s="11">
        <v>6</v>
      </c>
      <c r="E1185" s="11">
        <v>3</v>
      </c>
      <c r="F1185" s="11">
        <v>11</v>
      </c>
      <c r="G1185" s="11">
        <v>7</v>
      </c>
    </row>
    <row r="1186" spans="1:7" x14ac:dyDescent="0.25">
      <c r="A1186" s="11">
        <v>2007003</v>
      </c>
      <c r="B1186" s="11">
        <v>20</v>
      </c>
      <c r="C1186" s="13">
        <v>63</v>
      </c>
      <c r="D1186" s="11">
        <v>7</v>
      </c>
      <c r="E1186" s="11">
        <v>3</v>
      </c>
      <c r="F1186" s="11">
        <v>20</v>
      </c>
      <c r="G1186" s="11">
        <v>16</v>
      </c>
    </row>
    <row r="1187" spans="1:7" x14ac:dyDescent="0.25">
      <c r="A1187" s="11">
        <v>2008003</v>
      </c>
      <c r="B1187" s="11">
        <v>20</v>
      </c>
      <c r="C1187" s="13">
        <v>73</v>
      </c>
      <c r="D1187" s="11">
        <v>8</v>
      </c>
      <c r="E1187" s="11">
        <v>3</v>
      </c>
      <c r="F1187" s="11">
        <v>10</v>
      </c>
      <c r="G1187" s="11">
        <v>6</v>
      </c>
    </row>
    <row r="1188" spans="1:7" x14ac:dyDescent="0.25">
      <c r="A1188" s="11">
        <v>2009003</v>
      </c>
      <c r="B1188" s="11">
        <v>20</v>
      </c>
      <c r="C1188" s="13">
        <v>83</v>
      </c>
      <c r="D1188" s="11">
        <v>9</v>
      </c>
      <c r="E1188" s="11">
        <v>3</v>
      </c>
      <c r="F1188" s="11">
        <v>19</v>
      </c>
      <c r="G1188" s="11">
        <v>15</v>
      </c>
    </row>
    <row r="1189" spans="1:7" x14ac:dyDescent="0.25">
      <c r="A1189" s="11">
        <v>2010003</v>
      </c>
      <c r="B1189" s="11">
        <v>20</v>
      </c>
      <c r="C1189" s="13">
        <v>93</v>
      </c>
      <c r="D1189" s="11">
        <v>10</v>
      </c>
      <c r="E1189" s="11">
        <v>3</v>
      </c>
      <c r="F1189" s="11">
        <v>9</v>
      </c>
      <c r="G1189" s="11">
        <v>5</v>
      </c>
    </row>
    <row r="1190" spans="1:7" x14ac:dyDescent="0.25">
      <c r="A1190" s="11">
        <v>2011003</v>
      </c>
      <c r="B1190" s="11">
        <v>20</v>
      </c>
      <c r="C1190" s="13">
        <v>103</v>
      </c>
      <c r="D1190" s="11">
        <v>11</v>
      </c>
      <c r="E1190" s="11">
        <v>3</v>
      </c>
      <c r="F1190" s="11">
        <v>18</v>
      </c>
      <c r="G1190" s="11">
        <v>14</v>
      </c>
    </row>
    <row r="1191" spans="1:7" x14ac:dyDescent="0.25">
      <c r="A1191" s="11">
        <v>2012003</v>
      </c>
      <c r="B1191" s="11">
        <v>20</v>
      </c>
      <c r="C1191" s="13">
        <v>113</v>
      </c>
      <c r="D1191" s="11">
        <v>12</v>
      </c>
      <c r="E1191" s="11">
        <v>3</v>
      </c>
      <c r="F1191" s="11">
        <v>8</v>
      </c>
      <c r="G1191" s="11">
        <v>4</v>
      </c>
    </row>
    <row r="1192" spans="1:7" x14ac:dyDescent="0.25">
      <c r="A1192" s="11">
        <v>2013003</v>
      </c>
      <c r="B1192" s="11">
        <v>20</v>
      </c>
      <c r="C1192" s="13">
        <v>123</v>
      </c>
      <c r="D1192" s="11">
        <v>13</v>
      </c>
      <c r="E1192" s="11">
        <v>3</v>
      </c>
      <c r="F1192" s="11">
        <v>17</v>
      </c>
      <c r="G1192" s="11">
        <v>13</v>
      </c>
    </row>
    <row r="1193" spans="1:7" x14ac:dyDescent="0.25">
      <c r="A1193" s="11">
        <v>2014003</v>
      </c>
      <c r="B1193" s="11">
        <v>20</v>
      </c>
      <c r="C1193" s="13">
        <v>133</v>
      </c>
      <c r="D1193" s="11">
        <v>14</v>
      </c>
      <c r="E1193" s="11">
        <v>3</v>
      </c>
      <c r="F1193" s="11">
        <v>7</v>
      </c>
      <c r="G1193" s="11">
        <v>3</v>
      </c>
    </row>
    <row r="1194" spans="1:7" x14ac:dyDescent="0.25">
      <c r="A1194" s="11">
        <v>2015003</v>
      </c>
      <c r="B1194" s="11">
        <v>20</v>
      </c>
      <c r="C1194" s="13">
        <v>143</v>
      </c>
      <c r="D1194" s="11">
        <v>15</v>
      </c>
      <c r="E1194" s="11">
        <v>3</v>
      </c>
      <c r="F1194" s="11">
        <v>16</v>
      </c>
      <c r="G1194" s="11">
        <v>12</v>
      </c>
    </row>
    <row r="1195" spans="1:7" x14ac:dyDescent="0.25">
      <c r="A1195" s="11">
        <v>2016003</v>
      </c>
      <c r="B1195" s="11">
        <v>20</v>
      </c>
      <c r="C1195" s="13">
        <v>153</v>
      </c>
      <c r="D1195" s="11">
        <v>16</v>
      </c>
      <c r="E1195" s="11">
        <v>3</v>
      </c>
      <c r="F1195" s="11">
        <v>6</v>
      </c>
      <c r="G1195" s="11">
        <v>2</v>
      </c>
    </row>
    <row r="1196" spans="1:7" x14ac:dyDescent="0.25">
      <c r="A1196" s="11">
        <v>2017003</v>
      </c>
      <c r="B1196" s="11">
        <v>20</v>
      </c>
      <c r="C1196" s="13">
        <v>163</v>
      </c>
      <c r="D1196" s="11">
        <v>17</v>
      </c>
      <c r="E1196" s="11">
        <v>3</v>
      </c>
      <c r="F1196" s="11">
        <v>13</v>
      </c>
      <c r="G1196" s="11">
        <v>1</v>
      </c>
    </row>
    <row r="1197" spans="1:7" x14ac:dyDescent="0.25">
      <c r="A1197" s="11">
        <v>2018003</v>
      </c>
      <c r="B1197" s="11">
        <v>20</v>
      </c>
      <c r="C1197" s="13">
        <v>173</v>
      </c>
      <c r="D1197" s="11">
        <v>18</v>
      </c>
      <c r="E1197" s="11">
        <v>3</v>
      </c>
      <c r="F1197" s="11">
        <v>5</v>
      </c>
      <c r="G1197" s="11">
        <v>20</v>
      </c>
    </row>
    <row r="1198" spans="1:7" x14ac:dyDescent="0.25">
      <c r="A1198" s="11">
        <v>2019003</v>
      </c>
      <c r="B1198" s="11">
        <v>20</v>
      </c>
      <c r="C1198" s="13">
        <v>183</v>
      </c>
      <c r="D1198" s="11">
        <v>19</v>
      </c>
      <c r="E1198" s="11">
        <v>3</v>
      </c>
      <c r="F1198" s="11">
        <v>14</v>
      </c>
      <c r="G1198" s="11">
        <v>10</v>
      </c>
    </row>
    <row r="1199" spans="1:7" x14ac:dyDescent="0.25">
      <c r="A1199" s="11">
        <v>2001004</v>
      </c>
      <c r="B1199" s="11">
        <v>20</v>
      </c>
      <c r="C1199" s="13">
        <v>4</v>
      </c>
      <c r="D1199" s="11">
        <v>1</v>
      </c>
      <c r="E1199" s="11">
        <v>4</v>
      </c>
      <c r="F1199" s="11">
        <v>5</v>
      </c>
      <c r="G1199" s="11">
        <v>18</v>
      </c>
    </row>
    <row r="1200" spans="1:7" x14ac:dyDescent="0.25">
      <c r="A1200" s="11">
        <v>2002004</v>
      </c>
      <c r="B1200" s="11">
        <v>20</v>
      </c>
      <c r="C1200" s="13">
        <v>14</v>
      </c>
      <c r="D1200" s="11">
        <v>2</v>
      </c>
      <c r="E1200" s="11">
        <v>4</v>
      </c>
      <c r="F1200" s="11">
        <v>14</v>
      </c>
      <c r="G1200" s="11">
        <v>8</v>
      </c>
    </row>
    <row r="1201" spans="1:7" x14ac:dyDescent="0.25">
      <c r="A1201" s="11">
        <v>2003004</v>
      </c>
      <c r="B1201" s="11">
        <v>20</v>
      </c>
      <c r="C1201" s="13">
        <v>24</v>
      </c>
      <c r="D1201" s="11">
        <v>3</v>
      </c>
      <c r="E1201" s="11">
        <v>4</v>
      </c>
      <c r="F1201" s="11">
        <v>1</v>
      </c>
      <c r="G1201" s="11">
        <v>20</v>
      </c>
    </row>
    <row r="1202" spans="1:7" x14ac:dyDescent="0.25">
      <c r="A1202" s="11">
        <v>2004004</v>
      </c>
      <c r="B1202" s="11">
        <v>20</v>
      </c>
      <c r="C1202" s="13">
        <v>34</v>
      </c>
      <c r="D1202" s="11">
        <v>4</v>
      </c>
      <c r="E1202" s="11">
        <v>4</v>
      </c>
      <c r="F1202" s="11">
        <v>13</v>
      </c>
      <c r="G1202" s="11">
        <v>7</v>
      </c>
    </row>
    <row r="1203" spans="1:7" x14ac:dyDescent="0.25">
      <c r="A1203" s="11">
        <v>2005004</v>
      </c>
      <c r="B1203" s="11">
        <v>20</v>
      </c>
      <c r="C1203" s="13">
        <v>44</v>
      </c>
      <c r="D1203" s="11">
        <v>5</v>
      </c>
      <c r="E1203" s="11">
        <v>4</v>
      </c>
      <c r="F1203" s="11">
        <v>3</v>
      </c>
      <c r="G1203" s="11">
        <v>16</v>
      </c>
    </row>
    <row r="1204" spans="1:7" x14ac:dyDescent="0.25">
      <c r="A1204" s="11">
        <v>2006004</v>
      </c>
      <c r="B1204" s="11">
        <v>20</v>
      </c>
      <c r="C1204" s="13">
        <v>54</v>
      </c>
      <c r="D1204" s="11">
        <v>6</v>
      </c>
      <c r="E1204" s="11">
        <v>4</v>
      </c>
      <c r="F1204" s="11">
        <v>12</v>
      </c>
      <c r="G1204" s="11">
        <v>6</v>
      </c>
    </row>
    <row r="1205" spans="1:7" x14ac:dyDescent="0.25">
      <c r="A1205" s="11">
        <v>2007004</v>
      </c>
      <c r="B1205" s="11">
        <v>20</v>
      </c>
      <c r="C1205" s="13">
        <v>64</v>
      </c>
      <c r="D1205" s="11">
        <v>7</v>
      </c>
      <c r="E1205" s="11">
        <v>4</v>
      </c>
      <c r="F1205" s="11">
        <v>2</v>
      </c>
      <c r="G1205" s="11">
        <v>15</v>
      </c>
    </row>
    <row r="1206" spans="1:7" x14ac:dyDescent="0.25">
      <c r="A1206" s="11">
        <v>2008004</v>
      </c>
      <c r="B1206" s="11">
        <v>20</v>
      </c>
      <c r="C1206" s="13">
        <v>74</v>
      </c>
      <c r="D1206" s="11">
        <v>8</v>
      </c>
      <c r="E1206" s="11">
        <v>4</v>
      </c>
      <c r="F1206" s="11">
        <v>11</v>
      </c>
      <c r="G1206" s="11">
        <v>5</v>
      </c>
    </row>
    <row r="1207" spans="1:7" x14ac:dyDescent="0.25">
      <c r="A1207" s="11">
        <v>2009004</v>
      </c>
      <c r="B1207" s="11">
        <v>20</v>
      </c>
      <c r="C1207" s="13">
        <v>84</v>
      </c>
      <c r="D1207" s="11">
        <v>9</v>
      </c>
      <c r="E1207" s="11">
        <v>4</v>
      </c>
      <c r="F1207" s="11">
        <v>20</v>
      </c>
      <c r="G1207" s="11">
        <v>14</v>
      </c>
    </row>
    <row r="1208" spans="1:7" x14ac:dyDescent="0.25">
      <c r="A1208" s="11">
        <v>2010004</v>
      </c>
      <c r="B1208" s="11">
        <v>20</v>
      </c>
      <c r="C1208" s="13">
        <v>94</v>
      </c>
      <c r="D1208" s="11">
        <v>10</v>
      </c>
      <c r="E1208" s="11">
        <v>4</v>
      </c>
      <c r="F1208" s="11">
        <v>10</v>
      </c>
      <c r="G1208" s="11">
        <v>4</v>
      </c>
    </row>
    <row r="1209" spans="1:7" x14ac:dyDescent="0.25">
      <c r="A1209" s="11">
        <v>2011004</v>
      </c>
      <c r="B1209" s="11">
        <v>20</v>
      </c>
      <c r="C1209" s="13">
        <v>104</v>
      </c>
      <c r="D1209" s="11">
        <v>11</v>
      </c>
      <c r="E1209" s="11">
        <v>4</v>
      </c>
      <c r="F1209" s="11">
        <v>19</v>
      </c>
      <c r="G1209" s="11">
        <v>13</v>
      </c>
    </row>
    <row r="1210" spans="1:7" x14ac:dyDescent="0.25">
      <c r="A1210" s="11">
        <v>2012004</v>
      </c>
      <c r="B1210" s="11">
        <v>20</v>
      </c>
      <c r="C1210" s="13">
        <v>114</v>
      </c>
      <c r="D1210" s="11">
        <v>12</v>
      </c>
      <c r="E1210" s="11">
        <v>4</v>
      </c>
      <c r="F1210" s="11">
        <v>9</v>
      </c>
      <c r="G1210" s="11">
        <v>3</v>
      </c>
    </row>
    <row r="1211" spans="1:7" x14ac:dyDescent="0.25">
      <c r="A1211" s="11">
        <v>2013004</v>
      </c>
      <c r="B1211" s="11">
        <v>20</v>
      </c>
      <c r="C1211" s="13">
        <v>124</v>
      </c>
      <c r="D1211" s="11">
        <v>13</v>
      </c>
      <c r="E1211" s="11">
        <v>4</v>
      </c>
      <c r="F1211" s="11">
        <v>18</v>
      </c>
      <c r="G1211" s="11">
        <v>12</v>
      </c>
    </row>
    <row r="1212" spans="1:7" x14ac:dyDescent="0.25">
      <c r="A1212" s="11">
        <v>2014004</v>
      </c>
      <c r="B1212" s="11">
        <v>20</v>
      </c>
      <c r="C1212" s="13">
        <v>134</v>
      </c>
      <c r="D1212" s="11">
        <v>14</v>
      </c>
      <c r="E1212" s="11">
        <v>4</v>
      </c>
      <c r="F1212" s="11">
        <v>8</v>
      </c>
      <c r="G1212" s="11">
        <v>2</v>
      </c>
    </row>
    <row r="1213" spans="1:7" x14ac:dyDescent="0.25">
      <c r="A1213" s="11">
        <v>2015004</v>
      </c>
      <c r="B1213" s="11">
        <v>20</v>
      </c>
      <c r="C1213" s="13">
        <v>144</v>
      </c>
      <c r="D1213" s="11">
        <v>15</v>
      </c>
      <c r="E1213" s="11">
        <v>4</v>
      </c>
      <c r="F1213" s="11">
        <v>17</v>
      </c>
      <c r="G1213" s="11">
        <v>11</v>
      </c>
    </row>
    <row r="1214" spans="1:7" x14ac:dyDescent="0.25">
      <c r="A1214" s="11">
        <v>2016004</v>
      </c>
      <c r="B1214" s="11">
        <v>20</v>
      </c>
      <c r="C1214" s="13">
        <v>154</v>
      </c>
      <c r="D1214" s="11">
        <v>16</v>
      </c>
      <c r="E1214" s="11">
        <v>4</v>
      </c>
      <c r="F1214" s="11">
        <v>4</v>
      </c>
      <c r="G1214" s="11">
        <v>1</v>
      </c>
    </row>
    <row r="1215" spans="1:7" x14ac:dyDescent="0.25">
      <c r="A1215" s="11">
        <v>2017004</v>
      </c>
      <c r="B1215" s="11">
        <v>20</v>
      </c>
      <c r="C1215" s="13">
        <v>164</v>
      </c>
      <c r="D1215" s="11">
        <v>17</v>
      </c>
      <c r="E1215" s="11">
        <v>4</v>
      </c>
      <c r="F1215" s="11">
        <v>16</v>
      </c>
      <c r="G1215" s="11">
        <v>10</v>
      </c>
    </row>
    <row r="1216" spans="1:7" x14ac:dyDescent="0.25">
      <c r="A1216" s="11">
        <v>2018004</v>
      </c>
      <c r="B1216" s="11">
        <v>20</v>
      </c>
      <c r="C1216" s="13">
        <v>174</v>
      </c>
      <c r="D1216" s="11">
        <v>18</v>
      </c>
      <c r="E1216" s="11">
        <v>4</v>
      </c>
      <c r="F1216" s="11">
        <v>6</v>
      </c>
      <c r="G1216" s="11">
        <v>19</v>
      </c>
    </row>
    <row r="1217" spans="1:7" x14ac:dyDescent="0.25">
      <c r="A1217" s="11">
        <v>2019004</v>
      </c>
      <c r="B1217" s="11">
        <v>20</v>
      </c>
      <c r="C1217" s="13">
        <v>184</v>
      </c>
      <c r="D1217" s="11">
        <v>19</v>
      </c>
      <c r="E1217" s="11">
        <v>4</v>
      </c>
      <c r="F1217" s="11">
        <v>15</v>
      </c>
      <c r="G1217" s="11">
        <v>9</v>
      </c>
    </row>
    <row r="1218" spans="1:7" x14ac:dyDescent="0.25">
      <c r="A1218" s="11">
        <v>2001005</v>
      </c>
      <c r="B1218" s="11">
        <v>20</v>
      </c>
      <c r="C1218" s="13">
        <v>5</v>
      </c>
      <c r="D1218" s="11">
        <v>1</v>
      </c>
      <c r="E1218" s="11">
        <v>5</v>
      </c>
      <c r="F1218" s="11">
        <v>6</v>
      </c>
      <c r="G1218" s="11">
        <v>17</v>
      </c>
    </row>
    <row r="1219" spans="1:7" x14ac:dyDescent="0.25">
      <c r="A1219" s="11">
        <v>2002005</v>
      </c>
      <c r="B1219" s="11">
        <v>20</v>
      </c>
      <c r="C1219" s="13">
        <v>15</v>
      </c>
      <c r="D1219" s="11">
        <v>2</v>
      </c>
      <c r="E1219" s="11">
        <v>5</v>
      </c>
      <c r="F1219" s="11">
        <v>15</v>
      </c>
      <c r="G1219" s="11">
        <v>7</v>
      </c>
    </row>
    <row r="1220" spans="1:7" x14ac:dyDescent="0.25">
      <c r="A1220" s="11">
        <v>2003005</v>
      </c>
      <c r="B1220" s="11">
        <v>20</v>
      </c>
      <c r="C1220" s="13">
        <v>25</v>
      </c>
      <c r="D1220" s="11">
        <v>3</v>
      </c>
      <c r="E1220" s="11">
        <v>5</v>
      </c>
      <c r="F1220" s="11">
        <v>5</v>
      </c>
      <c r="G1220" s="11">
        <v>16</v>
      </c>
    </row>
    <row r="1221" spans="1:7" x14ac:dyDescent="0.25">
      <c r="A1221" s="11">
        <v>2004005</v>
      </c>
      <c r="B1221" s="11">
        <v>20</v>
      </c>
      <c r="C1221" s="13">
        <v>35</v>
      </c>
      <c r="D1221" s="11">
        <v>4</v>
      </c>
      <c r="E1221" s="11">
        <v>5</v>
      </c>
      <c r="F1221" s="11">
        <v>1</v>
      </c>
      <c r="G1221" s="11">
        <v>10</v>
      </c>
    </row>
    <row r="1222" spans="1:7" x14ac:dyDescent="0.25">
      <c r="A1222" s="11">
        <v>2005005</v>
      </c>
      <c r="B1222" s="11">
        <v>20</v>
      </c>
      <c r="C1222" s="13">
        <v>45</v>
      </c>
      <c r="D1222" s="11">
        <v>5</v>
      </c>
      <c r="E1222" s="11">
        <v>5</v>
      </c>
      <c r="F1222" s="11">
        <v>4</v>
      </c>
      <c r="G1222" s="11">
        <v>15</v>
      </c>
    </row>
    <row r="1223" spans="1:7" x14ac:dyDescent="0.25">
      <c r="A1223" s="11">
        <v>2006005</v>
      </c>
      <c r="B1223" s="11">
        <v>20</v>
      </c>
      <c r="C1223" s="13">
        <v>55</v>
      </c>
      <c r="D1223" s="11">
        <v>6</v>
      </c>
      <c r="E1223" s="11">
        <v>5</v>
      </c>
      <c r="F1223" s="11">
        <v>13</v>
      </c>
      <c r="G1223" s="11">
        <v>5</v>
      </c>
    </row>
    <row r="1224" spans="1:7" x14ac:dyDescent="0.25">
      <c r="A1224" s="11">
        <v>2007005</v>
      </c>
      <c r="B1224" s="11">
        <v>20</v>
      </c>
      <c r="C1224" s="13">
        <v>65</v>
      </c>
      <c r="D1224" s="11">
        <v>7</v>
      </c>
      <c r="E1224" s="11">
        <v>5</v>
      </c>
      <c r="F1224" s="11">
        <v>3</v>
      </c>
      <c r="G1224" s="11">
        <v>14</v>
      </c>
    </row>
    <row r="1225" spans="1:7" x14ac:dyDescent="0.25">
      <c r="A1225" s="11">
        <v>2008005</v>
      </c>
      <c r="B1225" s="11">
        <v>20</v>
      </c>
      <c r="C1225" s="13">
        <v>75</v>
      </c>
      <c r="D1225" s="11">
        <v>8</v>
      </c>
      <c r="E1225" s="11">
        <v>5</v>
      </c>
      <c r="F1225" s="11">
        <v>12</v>
      </c>
      <c r="G1225" s="11">
        <v>4</v>
      </c>
    </row>
    <row r="1226" spans="1:7" x14ac:dyDescent="0.25">
      <c r="A1226" s="11">
        <v>2009005</v>
      </c>
      <c r="B1226" s="11">
        <v>20</v>
      </c>
      <c r="C1226" s="13">
        <v>85</v>
      </c>
      <c r="D1226" s="11">
        <v>9</v>
      </c>
      <c r="E1226" s="11">
        <v>5</v>
      </c>
      <c r="F1226" s="11">
        <v>2</v>
      </c>
      <c r="G1226" s="11">
        <v>13</v>
      </c>
    </row>
    <row r="1227" spans="1:7" x14ac:dyDescent="0.25">
      <c r="A1227" s="11">
        <v>2010005</v>
      </c>
      <c r="B1227" s="11">
        <v>20</v>
      </c>
      <c r="C1227" s="13">
        <v>95</v>
      </c>
      <c r="D1227" s="11">
        <v>10</v>
      </c>
      <c r="E1227" s="11">
        <v>5</v>
      </c>
      <c r="F1227" s="11">
        <v>11</v>
      </c>
      <c r="G1227" s="11">
        <v>3</v>
      </c>
    </row>
    <row r="1228" spans="1:7" x14ac:dyDescent="0.25">
      <c r="A1228" s="11">
        <v>2011005</v>
      </c>
      <c r="B1228" s="11">
        <v>20</v>
      </c>
      <c r="C1228" s="13">
        <v>105</v>
      </c>
      <c r="D1228" s="11">
        <v>11</v>
      </c>
      <c r="E1228" s="11">
        <v>5</v>
      </c>
      <c r="F1228" s="11">
        <v>20</v>
      </c>
      <c r="G1228" s="11">
        <v>12</v>
      </c>
    </row>
    <row r="1229" spans="1:7" x14ac:dyDescent="0.25">
      <c r="A1229" s="11">
        <v>2012005</v>
      </c>
      <c r="B1229" s="11">
        <v>20</v>
      </c>
      <c r="C1229" s="13">
        <v>115</v>
      </c>
      <c r="D1229" s="11">
        <v>12</v>
      </c>
      <c r="E1229" s="11">
        <v>5</v>
      </c>
      <c r="F1229" s="11">
        <v>10</v>
      </c>
      <c r="G1229" s="11">
        <v>2</v>
      </c>
    </row>
    <row r="1230" spans="1:7" x14ac:dyDescent="0.25">
      <c r="A1230" s="11">
        <v>2013005</v>
      </c>
      <c r="B1230" s="11">
        <v>20</v>
      </c>
      <c r="C1230" s="13">
        <v>125</v>
      </c>
      <c r="D1230" s="11">
        <v>13</v>
      </c>
      <c r="E1230" s="11">
        <v>5</v>
      </c>
      <c r="F1230" s="11">
        <v>19</v>
      </c>
      <c r="G1230" s="11">
        <v>11</v>
      </c>
    </row>
    <row r="1231" spans="1:7" x14ac:dyDescent="0.25">
      <c r="A1231" s="11">
        <v>2014005</v>
      </c>
      <c r="B1231" s="11">
        <v>20</v>
      </c>
      <c r="C1231" s="13">
        <v>135</v>
      </c>
      <c r="D1231" s="11">
        <v>14</v>
      </c>
      <c r="E1231" s="11">
        <v>5</v>
      </c>
      <c r="F1231" s="11">
        <v>9</v>
      </c>
      <c r="G1231" s="11">
        <v>20</v>
      </c>
    </row>
    <row r="1232" spans="1:7" x14ac:dyDescent="0.25">
      <c r="A1232" s="11">
        <v>2015005</v>
      </c>
      <c r="B1232" s="11">
        <v>20</v>
      </c>
      <c r="C1232" s="13">
        <v>145</v>
      </c>
      <c r="D1232" s="11">
        <v>15</v>
      </c>
      <c r="E1232" s="11">
        <v>5</v>
      </c>
      <c r="F1232" s="11">
        <v>14</v>
      </c>
      <c r="G1232" s="11">
        <v>1</v>
      </c>
    </row>
    <row r="1233" spans="1:7" x14ac:dyDescent="0.25">
      <c r="A1233" s="11">
        <v>2016005</v>
      </c>
      <c r="B1233" s="11">
        <v>20</v>
      </c>
      <c r="C1233" s="13">
        <v>155</v>
      </c>
      <c r="D1233" s="11">
        <v>16</v>
      </c>
      <c r="E1233" s="11">
        <v>5</v>
      </c>
      <c r="F1233" s="11">
        <v>8</v>
      </c>
      <c r="G1233" s="11">
        <v>19</v>
      </c>
    </row>
    <row r="1234" spans="1:7" x14ac:dyDescent="0.25">
      <c r="A1234" s="11">
        <v>2017005</v>
      </c>
      <c r="B1234" s="11">
        <v>20</v>
      </c>
      <c r="C1234" s="13">
        <v>165</v>
      </c>
      <c r="D1234" s="11">
        <v>17</v>
      </c>
      <c r="E1234" s="11">
        <v>5</v>
      </c>
      <c r="F1234" s="11">
        <v>17</v>
      </c>
      <c r="G1234" s="11">
        <v>9</v>
      </c>
    </row>
    <row r="1235" spans="1:7" x14ac:dyDescent="0.25">
      <c r="A1235" s="11">
        <v>2018005</v>
      </c>
      <c r="B1235" s="11">
        <v>20</v>
      </c>
      <c r="C1235" s="13">
        <v>175</v>
      </c>
      <c r="D1235" s="11">
        <v>18</v>
      </c>
      <c r="E1235" s="11">
        <v>5</v>
      </c>
      <c r="F1235" s="11">
        <v>7</v>
      </c>
      <c r="G1235" s="11">
        <v>18</v>
      </c>
    </row>
    <row r="1236" spans="1:7" x14ac:dyDescent="0.25">
      <c r="A1236" s="11">
        <v>2019005</v>
      </c>
      <c r="B1236" s="11">
        <v>20</v>
      </c>
      <c r="C1236" s="13">
        <v>185</v>
      </c>
      <c r="D1236" s="11">
        <v>19</v>
      </c>
      <c r="E1236" s="11">
        <v>5</v>
      </c>
      <c r="F1236" s="11">
        <v>16</v>
      </c>
      <c r="G1236" s="11">
        <v>8</v>
      </c>
    </row>
    <row r="1237" spans="1:7" x14ac:dyDescent="0.25">
      <c r="A1237" s="11">
        <v>2001006</v>
      </c>
      <c r="B1237" s="11">
        <v>20</v>
      </c>
      <c r="C1237" s="13">
        <v>6</v>
      </c>
      <c r="D1237" s="11">
        <v>1</v>
      </c>
      <c r="E1237" s="11">
        <v>6</v>
      </c>
      <c r="F1237" s="11">
        <v>7</v>
      </c>
      <c r="G1237" s="11">
        <v>16</v>
      </c>
    </row>
    <row r="1238" spans="1:7" x14ac:dyDescent="0.25">
      <c r="A1238" s="11">
        <v>2002006</v>
      </c>
      <c r="B1238" s="11">
        <v>20</v>
      </c>
      <c r="C1238" s="13">
        <v>16</v>
      </c>
      <c r="D1238" s="11">
        <v>2</v>
      </c>
      <c r="E1238" s="11">
        <v>6</v>
      </c>
      <c r="F1238" s="11">
        <v>16</v>
      </c>
      <c r="G1238" s="11">
        <v>6</v>
      </c>
    </row>
    <row r="1239" spans="1:7" x14ac:dyDescent="0.25">
      <c r="A1239" s="11">
        <v>2003006</v>
      </c>
      <c r="B1239" s="11">
        <v>20</v>
      </c>
      <c r="C1239" s="13">
        <v>26</v>
      </c>
      <c r="D1239" s="11">
        <v>3</v>
      </c>
      <c r="E1239" s="11">
        <v>6</v>
      </c>
      <c r="F1239" s="11">
        <v>6</v>
      </c>
      <c r="G1239" s="11">
        <v>15</v>
      </c>
    </row>
    <row r="1240" spans="1:7" x14ac:dyDescent="0.25">
      <c r="A1240" s="11">
        <v>2004006</v>
      </c>
      <c r="B1240" s="11">
        <v>20</v>
      </c>
      <c r="C1240" s="13">
        <v>36</v>
      </c>
      <c r="D1240" s="11">
        <v>4</v>
      </c>
      <c r="E1240" s="11">
        <v>6</v>
      </c>
      <c r="F1240" s="11">
        <v>15</v>
      </c>
      <c r="G1240" s="11">
        <v>5</v>
      </c>
    </row>
    <row r="1241" spans="1:7" x14ac:dyDescent="0.25">
      <c r="A1241" s="11">
        <v>2005006</v>
      </c>
      <c r="B1241" s="11">
        <v>20</v>
      </c>
      <c r="C1241" s="13">
        <v>46</v>
      </c>
      <c r="D1241" s="11">
        <v>5</v>
      </c>
      <c r="E1241" s="11">
        <v>6</v>
      </c>
      <c r="F1241" s="11">
        <v>1</v>
      </c>
      <c r="G1241" s="11">
        <v>19</v>
      </c>
    </row>
    <row r="1242" spans="1:7" x14ac:dyDescent="0.25">
      <c r="A1242" s="11">
        <v>2006006</v>
      </c>
      <c r="B1242" s="11">
        <v>20</v>
      </c>
      <c r="C1242" s="13">
        <v>56</v>
      </c>
      <c r="D1242" s="11">
        <v>6</v>
      </c>
      <c r="E1242" s="11">
        <v>6</v>
      </c>
      <c r="F1242" s="11">
        <v>14</v>
      </c>
      <c r="G1242" s="11">
        <v>4</v>
      </c>
    </row>
    <row r="1243" spans="1:7" x14ac:dyDescent="0.25">
      <c r="A1243" s="11">
        <v>2007006</v>
      </c>
      <c r="B1243" s="11">
        <v>20</v>
      </c>
      <c r="C1243" s="13">
        <v>66</v>
      </c>
      <c r="D1243" s="11">
        <v>7</v>
      </c>
      <c r="E1243" s="11">
        <v>6</v>
      </c>
      <c r="F1243" s="11">
        <v>4</v>
      </c>
      <c r="G1243" s="11">
        <v>13</v>
      </c>
    </row>
    <row r="1244" spans="1:7" x14ac:dyDescent="0.25">
      <c r="A1244" s="11">
        <v>2008006</v>
      </c>
      <c r="B1244" s="11">
        <v>20</v>
      </c>
      <c r="C1244" s="13">
        <v>76</v>
      </c>
      <c r="D1244" s="11">
        <v>8</v>
      </c>
      <c r="E1244" s="11">
        <v>6</v>
      </c>
      <c r="F1244" s="11">
        <v>13</v>
      </c>
      <c r="G1244" s="11">
        <v>3</v>
      </c>
    </row>
    <row r="1245" spans="1:7" x14ac:dyDescent="0.25">
      <c r="A1245" s="11">
        <v>2009006</v>
      </c>
      <c r="B1245" s="11">
        <v>20</v>
      </c>
      <c r="C1245" s="13">
        <v>86</v>
      </c>
      <c r="D1245" s="11">
        <v>9</v>
      </c>
      <c r="E1245" s="11">
        <v>6</v>
      </c>
      <c r="F1245" s="11">
        <v>3</v>
      </c>
      <c r="G1245" s="11">
        <v>12</v>
      </c>
    </row>
    <row r="1246" spans="1:7" x14ac:dyDescent="0.25">
      <c r="A1246" s="11">
        <v>2010006</v>
      </c>
      <c r="B1246" s="11">
        <v>20</v>
      </c>
      <c r="C1246" s="13">
        <v>96</v>
      </c>
      <c r="D1246" s="11">
        <v>10</v>
      </c>
      <c r="E1246" s="11">
        <v>6</v>
      </c>
      <c r="F1246" s="11">
        <v>12</v>
      </c>
      <c r="G1246" s="11">
        <v>2</v>
      </c>
    </row>
    <row r="1247" spans="1:7" x14ac:dyDescent="0.25">
      <c r="A1247" s="11">
        <v>2011006</v>
      </c>
      <c r="B1247" s="11">
        <v>20</v>
      </c>
      <c r="C1247" s="13">
        <v>106</v>
      </c>
      <c r="D1247" s="11">
        <v>11</v>
      </c>
      <c r="E1247" s="11">
        <v>6</v>
      </c>
      <c r="F1247" s="11">
        <v>2</v>
      </c>
      <c r="G1247" s="11">
        <v>11</v>
      </c>
    </row>
    <row r="1248" spans="1:7" x14ac:dyDescent="0.25">
      <c r="A1248" s="11">
        <v>2012006</v>
      </c>
      <c r="B1248" s="11">
        <v>20</v>
      </c>
      <c r="C1248" s="13">
        <v>116</v>
      </c>
      <c r="D1248" s="11">
        <v>12</v>
      </c>
      <c r="E1248" s="11">
        <v>6</v>
      </c>
      <c r="F1248" s="11">
        <v>11</v>
      </c>
      <c r="G1248" s="11">
        <v>20</v>
      </c>
    </row>
    <row r="1249" spans="1:7" x14ac:dyDescent="0.25">
      <c r="A1249" s="11">
        <v>2013006</v>
      </c>
      <c r="B1249" s="11">
        <v>20</v>
      </c>
      <c r="C1249" s="13">
        <v>126</v>
      </c>
      <c r="D1249" s="11">
        <v>13</v>
      </c>
      <c r="E1249" s="11">
        <v>6</v>
      </c>
      <c r="F1249" s="11">
        <v>20</v>
      </c>
      <c r="G1249" s="11">
        <v>10</v>
      </c>
    </row>
    <row r="1250" spans="1:7" x14ac:dyDescent="0.25">
      <c r="A1250" s="11">
        <v>2014006</v>
      </c>
      <c r="B1250" s="11">
        <v>20</v>
      </c>
      <c r="C1250" s="13">
        <v>136</v>
      </c>
      <c r="D1250" s="11">
        <v>14</v>
      </c>
      <c r="E1250" s="11">
        <v>6</v>
      </c>
      <c r="F1250" s="11">
        <v>5</v>
      </c>
      <c r="G1250" s="11">
        <v>1</v>
      </c>
    </row>
    <row r="1251" spans="1:7" x14ac:dyDescent="0.25">
      <c r="A1251" s="11">
        <v>2015006</v>
      </c>
      <c r="B1251" s="11">
        <v>20</v>
      </c>
      <c r="C1251" s="13">
        <v>146</v>
      </c>
      <c r="D1251" s="11">
        <v>15</v>
      </c>
      <c r="E1251" s="11">
        <v>6</v>
      </c>
      <c r="F1251" s="11">
        <v>19</v>
      </c>
      <c r="G1251" s="11">
        <v>9</v>
      </c>
    </row>
    <row r="1252" spans="1:7" x14ac:dyDescent="0.25">
      <c r="A1252" s="11">
        <v>2016006</v>
      </c>
      <c r="B1252" s="11">
        <v>20</v>
      </c>
      <c r="C1252" s="13">
        <v>156</v>
      </c>
      <c r="D1252" s="11">
        <v>16</v>
      </c>
      <c r="E1252" s="11">
        <v>6</v>
      </c>
      <c r="F1252" s="11">
        <v>9</v>
      </c>
      <c r="G1252" s="11">
        <v>18</v>
      </c>
    </row>
    <row r="1253" spans="1:7" x14ac:dyDescent="0.25">
      <c r="A1253" s="11">
        <v>2017006</v>
      </c>
      <c r="B1253" s="11">
        <v>20</v>
      </c>
      <c r="C1253" s="13">
        <v>166</v>
      </c>
      <c r="D1253" s="11">
        <v>17</v>
      </c>
      <c r="E1253" s="11">
        <v>6</v>
      </c>
      <c r="F1253" s="11">
        <v>18</v>
      </c>
      <c r="G1253" s="11">
        <v>8</v>
      </c>
    </row>
    <row r="1254" spans="1:7" x14ac:dyDescent="0.25">
      <c r="A1254" s="11">
        <v>2018006</v>
      </c>
      <c r="B1254" s="11">
        <v>20</v>
      </c>
      <c r="C1254" s="13">
        <v>176</v>
      </c>
      <c r="D1254" s="11">
        <v>18</v>
      </c>
      <c r="E1254" s="11">
        <v>6</v>
      </c>
      <c r="F1254" s="11">
        <v>8</v>
      </c>
      <c r="G1254" s="11">
        <v>17</v>
      </c>
    </row>
    <row r="1255" spans="1:7" x14ac:dyDescent="0.25">
      <c r="A1255" s="11">
        <v>2019006</v>
      </c>
      <c r="B1255" s="11">
        <v>20</v>
      </c>
      <c r="C1255" s="13">
        <v>186</v>
      </c>
      <c r="D1255" s="11">
        <v>19</v>
      </c>
      <c r="E1255" s="11">
        <v>6</v>
      </c>
      <c r="F1255" s="11">
        <v>17</v>
      </c>
      <c r="G1255" s="11">
        <v>7</v>
      </c>
    </row>
    <row r="1256" spans="1:7" x14ac:dyDescent="0.25">
      <c r="A1256" s="11">
        <v>2001007</v>
      </c>
      <c r="B1256" s="11">
        <v>20</v>
      </c>
      <c r="C1256" s="13">
        <v>7</v>
      </c>
      <c r="D1256" s="11">
        <v>1</v>
      </c>
      <c r="E1256" s="11">
        <v>7</v>
      </c>
      <c r="F1256" s="11">
        <v>8</v>
      </c>
      <c r="G1256" s="11">
        <v>15</v>
      </c>
    </row>
    <row r="1257" spans="1:7" x14ac:dyDescent="0.25">
      <c r="A1257" s="11">
        <v>2002007</v>
      </c>
      <c r="B1257" s="11">
        <v>20</v>
      </c>
      <c r="C1257" s="13">
        <v>17</v>
      </c>
      <c r="D1257" s="11">
        <v>2</v>
      </c>
      <c r="E1257" s="11">
        <v>7</v>
      </c>
      <c r="F1257" s="11">
        <v>17</v>
      </c>
      <c r="G1257" s="11">
        <v>5</v>
      </c>
    </row>
    <row r="1258" spans="1:7" x14ac:dyDescent="0.25">
      <c r="A1258" s="11">
        <v>2003007</v>
      </c>
      <c r="B1258" s="11">
        <v>20</v>
      </c>
      <c r="C1258" s="13">
        <v>27</v>
      </c>
      <c r="D1258" s="11">
        <v>3</v>
      </c>
      <c r="E1258" s="11">
        <v>7</v>
      </c>
      <c r="F1258" s="11">
        <v>7</v>
      </c>
      <c r="G1258" s="11">
        <v>14</v>
      </c>
    </row>
    <row r="1259" spans="1:7" x14ac:dyDescent="0.25">
      <c r="A1259" s="11">
        <v>2004007</v>
      </c>
      <c r="B1259" s="11">
        <v>20</v>
      </c>
      <c r="C1259" s="13">
        <v>37</v>
      </c>
      <c r="D1259" s="11">
        <v>4</v>
      </c>
      <c r="E1259" s="11">
        <v>7</v>
      </c>
      <c r="F1259" s="11">
        <v>16</v>
      </c>
      <c r="G1259" s="11">
        <v>4</v>
      </c>
    </row>
    <row r="1260" spans="1:7" x14ac:dyDescent="0.25">
      <c r="A1260" s="11">
        <v>2005007</v>
      </c>
      <c r="B1260" s="11">
        <v>20</v>
      </c>
      <c r="C1260" s="13">
        <v>47</v>
      </c>
      <c r="D1260" s="11">
        <v>5</v>
      </c>
      <c r="E1260" s="11">
        <v>7</v>
      </c>
      <c r="F1260" s="11">
        <v>6</v>
      </c>
      <c r="G1260" s="11">
        <v>13</v>
      </c>
    </row>
    <row r="1261" spans="1:7" x14ac:dyDescent="0.25">
      <c r="A1261" s="11">
        <v>2006007</v>
      </c>
      <c r="B1261" s="11">
        <v>20</v>
      </c>
      <c r="C1261" s="13">
        <v>57</v>
      </c>
      <c r="D1261" s="11">
        <v>6</v>
      </c>
      <c r="E1261" s="11">
        <v>7</v>
      </c>
      <c r="F1261" s="11">
        <v>1</v>
      </c>
      <c r="G1261" s="11">
        <v>9</v>
      </c>
    </row>
    <row r="1262" spans="1:7" x14ac:dyDescent="0.25">
      <c r="A1262" s="11">
        <v>2007007</v>
      </c>
      <c r="B1262" s="11">
        <v>20</v>
      </c>
      <c r="C1262" s="13">
        <v>67</v>
      </c>
      <c r="D1262" s="11">
        <v>7</v>
      </c>
      <c r="E1262" s="11">
        <v>7</v>
      </c>
      <c r="F1262" s="11">
        <v>5</v>
      </c>
      <c r="G1262" s="11">
        <v>12</v>
      </c>
    </row>
    <row r="1263" spans="1:7" x14ac:dyDescent="0.25">
      <c r="A1263" s="11">
        <v>2008007</v>
      </c>
      <c r="B1263" s="11">
        <v>20</v>
      </c>
      <c r="C1263" s="13">
        <v>77</v>
      </c>
      <c r="D1263" s="11">
        <v>8</v>
      </c>
      <c r="E1263" s="11">
        <v>7</v>
      </c>
      <c r="F1263" s="11">
        <v>14</v>
      </c>
      <c r="G1263" s="11">
        <v>2</v>
      </c>
    </row>
    <row r="1264" spans="1:7" x14ac:dyDescent="0.25">
      <c r="A1264" s="11">
        <v>2009007</v>
      </c>
      <c r="B1264" s="11">
        <v>20</v>
      </c>
      <c r="C1264" s="13">
        <v>87</v>
      </c>
      <c r="D1264" s="11">
        <v>9</v>
      </c>
      <c r="E1264" s="11">
        <v>7</v>
      </c>
      <c r="F1264" s="11">
        <v>4</v>
      </c>
      <c r="G1264" s="11">
        <v>11</v>
      </c>
    </row>
    <row r="1265" spans="1:7" x14ac:dyDescent="0.25">
      <c r="A1265" s="11">
        <v>2010007</v>
      </c>
      <c r="B1265" s="11">
        <v>20</v>
      </c>
      <c r="C1265" s="13">
        <v>97</v>
      </c>
      <c r="D1265" s="11">
        <v>10</v>
      </c>
      <c r="E1265" s="11">
        <v>7</v>
      </c>
      <c r="F1265" s="11">
        <v>13</v>
      </c>
      <c r="G1265" s="11">
        <v>20</v>
      </c>
    </row>
    <row r="1266" spans="1:7" x14ac:dyDescent="0.25">
      <c r="A1266" s="11">
        <v>2011007</v>
      </c>
      <c r="B1266" s="11">
        <v>20</v>
      </c>
      <c r="C1266" s="13">
        <v>107</v>
      </c>
      <c r="D1266" s="11">
        <v>11</v>
      </c>
      <c r="E1266" s="11">
        <v>7</v>
      </c>
      <c r="F1266" s="11">
        <v>3</v>
      </c>
      <c r="G1266" s="11">
        <v>10</v>
      </c>
    </row>
    <row r="1267" spans="1:7" x14ac:dyDescent="0.25">
      <c r="A1267" s="11">
        <v>2012007</v>
      </c>
      <c r="B1267" s="11">
        <v>20</v>
      </c>
      <c r="C1267" s="13">
        <v>117</v>
      </c>
      <c r="D1267" s="11">
        <v>12</v>
      </c>
      <c r="E1267" s="11">
        <v>7</v>
      </c>
      <c r="F1267" s="11">
        <v>12</v>
      </c>
      <c r="G1267" s="11">
        <v>19</v>
      </c>
    </row>
    <row r="1268" spans="1:7" x14ac:dyDescent="0.25">
      <c r="A1268" s="11">
        <v>2013007</v>
      </c>
      <c r="B1268" s="11">
        <v>20</v>
      </c>
      <c r="C1268" s="13">
        <v>127</v>
      </c>
      <c r="D1268" s="11">
        <v>13</v>
      </c>
      <c r="E1268" s="11">
        <v>7</v>
      </c>
      <c r="F1268" s="11">
        <v>15</v>
      </c>
      <c r="G1268" s="11">
        <v>1</v>
      </c>
    </row>
    <row r="1269" spans="1:7" x14ac:dyDescent="0.25">
      <c r="A1269" s="11">
        <v>2014007</v>
      </c>
      <c r="B1269" s="11">
        <v>20</v>
      </c>
      <c r="C1269" s="13">
        <v>137</v>
      </c>
      <c r="D1269" s="11">
        <v>14</v>
      </c>
      <c r="E1269" s="11">
        <v>7</v>
      </c>
      <c r="F1269" s="11">
        <v>11</v>
      </c>
      <c r="G1269" s="11">
        <v>18</v>
      </c>
    </row>
    <row r="1270" spans="1:7" x14ac:dyDescent="0.25">
      <c r="A1270" s="11">
        <v>2015007</v>
      </c>
      <c r="B1270" s="11">
        <v>20</v>
      </c>
      <c r="C1270" s="13">
        <v>147</v>
      </c>
      <c r="D1270" s="11">
        <v>15</v>
      </c>
      <c r="E1270" s="11">
        <v>7</v>
      </c>
      <c r="F1270" s="11">
        <v>20</v>
      </c>
      <c r="G1270" s="11">
        <v>8</v>
      </c>
    </row>
    <row r="1271" spans="1:7" x14ac:dyDescent="0.25">
      <c r="A1271" s="11">
        <v>2016007</v>
      </c>
      <c r="B1271" s="11">
        <v>20</v>
      </c>
      <c r="C1271" s="13">
        <v>157</v>
      </c>
      <c r="D1271" s="11">
        <v>16</v>
      </c>
      <c r="E1271" s="11">
        <v>7</v>
      </c>
      <c r="F1271" s="11">
        <v>10</v>
      </c>
      <c r="G1271" s="11">
        <v>17</v>
      </c>
    </row>
    <row r="1272" spans="1:7" x14ac:dyDescent="0.25">
      <c r="A1272" s="11">
        <v>2017007</v>
      </c>
      <c r="B1272" s="11">
        <v>20</v>
      </c>
      <c r="C1272" s="13">
        <v>167</v>
      </c>
      <c r="D1272" s="11">
        <v>17</v>
      </c>
      <c r="E1272" s="11">
        <v>7</v>
      </c>
      <c r="F1272" s="11">
        <v>19</v>
      </c>
      <c r="G1272" s="11">
        <v>7</v>
      </c>
    </row>
    <row r="1273" spans="1:7" x14ac:dyDescent="0.25">
      <c r="A1273" s="11">
        <v>2018007</v>
      </c>
      <c r="B1273" s="11">
        <v>20</v>
      </c>
      <c r="C1273" s="13">
        <v>177</v>
      </c>
      <c r="D1273" s="11">
        <v>18</v>
      </c>
      <c r="E1273" s="11">
        <v>7</v>
      </c>
      <c r="F1273" s="11">
        <v>9</v>
      </c>
      <c r="G1273" s="11">
        <v>16</v>
      </c>
    </row>
    <row r="1274" spans="1:7" x14ac:dyDescent="0.25">
      <c r="A1274" s="11">
        <v>2019007</v>
      </c>
      <c r="B1274" s="11">
        <v>20</v>
      </c>
      <c r="C1274" s="13">
        <v>187</v>
      </c>
      <c r="D1274" s="11">
        <v>19</v>
      </c>
      <c r="E1274" s="11">
        <v>7</v>
      </c>
      <c r="F1274" s="11">
        <v>18</v>
      </c>
      <c r="G1274" s="11">
        <v>6</v>
      </c>
    </row>
    <row r="1275" spans="1:7" x14ac:dyDescent="0.25">
      <c r="A1275" s="11">
        <v>2001008</v>
      </c>
      <c r="B1275" s="11">
        <v>20</v>
      </c>
      <c r="C1275" s="13">
        <v>8</v>
      </c>
      <c r="D1275" s="11">
        <v>1</v>
      </c>
      <c r="E1275" s="11">
        <v>8</v>
      </c>
      <c r="F1275" s="11">
        <v>9</v>
      </c>
      <c r="G1275" s="11">
        <v>14</v>
      </c>
    </row>
    <row r="1276" spans="1:7" x14ac:dyDescent="0.25">
      <c r="A1276" s="11">
        <v>2002008</v>
      </c>
      <c r="B1276" s="11">
        <v>20</v>
      </c>
      <c r="C1276" s="13">
        <v>18</v>
      </c>
      <c r="D1276" s="11">
        <v>2</v>
      </c>
      <c r="E1276" s="11">
        <v>8</v>
      </c>
      <c r="F1276" s="11">
        <v>18</v>
      </c>
      <c r="G1276" s="11">
        <v>4</v>
      </c>
    </row>
    <row r="1277" spans="1:7" x14ac:dyDescent="0.25">
      <c r="A1277" s="11">
        <v>2003008</v>
      </c>
      <c r="B1277" s="11">
        <v>20</v>
      </c>
      <c r="C1277" s="13">
        <v>28</v>
      </c>
      <c r="D1277" s="11">
        <v>3</v>
      </c>
      <c r="E1277" s="11">
        <v>8</v>
      </c>
      <c r="F1277" s="11">
        <v>8</v>
      </c>
      <c r="G1277" s="11">
        <v>13</v>
      </c>
    </row>
    <row r="1278" spans="1:7" x14ac:dyDescent="0.25">
      <c r="A1278" s="11">
        <v>2004008</v>
      </c>
      <c r="B1278" s="11">
        <v>20</v>
      </c>
      <c r="C1278" s="13">
        <v>38</v>
      </c>
      <c r="D1278" s="11">
        <v>4</v>
      </c>
      <c r="E1278" s="11">
        <v>8</v>
      </c>
      <c r="F1278" s="11">
        <v>17</v>
      </c>
      <c r="G1278" s="11">
        <v>3</v>
      </c>
    </row>
    <row r="1279" spans="1:7" x14ac:dyDescent="0.25">
      <c r="A1279" s="11">
        <v>2005008</v>
      </c>
      <c r="B1279" s="11">
        <v>20</v>
      </c>
      <c r="C1279" s="13">
        <v>48</v>
      </c>
      <c r="D1279" s="11">
        <v>5</v>
      </c>
      <c r="E1279" s="11">
        <v>8</v>
      </c>
      <c r="F1279" s="11">
        <v>7</v>
      </c>
      <c r="G1279" s="11">
        <v>12</v>
      </c>
    </row>
    <row r="1280" spans="1:7" x14ac:dyDescent="0.25">
      <c r="A1280" s="11">
        <v>2006008</v>
      </c>
      <c r="B1280" s="11">
        <v>20</v>
      </c>
      <c r="C1280" s="13">
        <v>58</v>
      </c>
      <c r="D1280" s="11">
        <v>6</v>
      </c>
      <c r="E1280" s="11">
        <v>8</v>
      </c>
      <c r="F1280" s="11">
        <v>16</v>
      </c>
      <c r="G1280" s="11">
        <v>2</v>
      </c>
    </row>
    <row r="1281" spans="1:7" x14ac:dyDescent="0.25">
      <c r="A1281" s="11">
        <v>2007008</v>
      </c>
      <c r="B1281" s="11">
        <v>20</v>
      </c>
      <c r="C1281" s="13">
        <v>68</v>
      </c>
      <c r="D1281" s="11">
        <v>7</v>
      </c>
      <c r="E1281" s="11">
        <v>8</v>
      </c>
      <c r="F1281" s="11">
        <v>1</v>
      </c>
      <c r="G1281" s="11">
        <v>18</v>
      </c>
    </row>
    <row r="1282" spans="1:7" x14ac:dyDescent="0.25">
      <c r="A1282" s="11">
        <v>2008008</v>
      </c>
      <c r="B1282" s="11">
        <v>20</v>
      </c>
      <c r="C1282" s="13">
        <v>78</v>
      </c>
      <c r="D1282" s="11">
        <v>8</v>
      </c>
      <c r="E1282" s="11">
        <v>8</v>
      </c>
      <c r="F1282" s="11">
        <v>15</v>
      </c>
      <c r="G1282" s="11">
        <v>20</v>
      </c>
    </row>
    <row r="1283" spans="1:7" x14ac:dyDescent="0.25">
      <c r="A1283" s="11">
        <v>2009008</v>
      </c>
      <c r="B1283" s="11">
        <v>20</v>
      </c>
      <c r="C1283" s="13">
        <v>88</v>
      </c>
      <c r="D1283" s="11">
        <v>9</v>
      </c>
      <c r="E1283" s="11">
        <v>8</v>
      </c>
      <c r="F1283" s="11">
        <v>5</v>
      </c>
      <c r="G1283" s="11">
        <v>10</v>
      </c>
    </row>
    <row r="1284" spans="1:7" x14ac:dyDescent="0.25">
      <c r="A1284" s="11">
        <v>2010008</v>
      </c>
      <c r="B1284" s="11">
        <v>20</v>
      </c>
      <c r="C1284" s="13">
        <v>98</v>
      </c>
      <c r="D1284" s="11">
        <v>10</v>
      </c>
      <c r="E1284" s="11">
        <v>8</v>
      </c>
      <c r="F1284" s="11">
        <v>14</v>
      </c>
      <c r="G1284" s="11">
        <v>19</v>
      </c>
    </row>
    <row r="1285" spans="1:7" x14ac:dyDescent="0.25">
      <c r="A1285" s="11">
        <v>2011008</v>
      </c>
      <c r="B1285" s="11">
        <v>20</v>
      </c>
      <c r="C1285" s="13">
        <v>108</v>
      </c>
      <c r="D1285" s="11">
        <v>11</v>
      </c>
      <c r="E1285" s="11">
        <v>8</v>
      </c>
      <c r="F1285" s="11">
        <v>4</v>
      </c>
      <c r="G1285" s="11">
        <v>9</v>
      </c>
    </row>
    <row r="1286" spans="1:7" x14ac:dyDescent="0.25">
      <c r="A1286" s="11">
        <v>2012008</v>
      </c>
      <c r="B1286" s="11">
        <v>20</v>
      </c>
      <c r="C1286" s="13">
        <v>118</v>
      </c>
      <c r="D1286" s="11">
        <v>12</v>
      </c>
      <c r="E1286" s="11">
        <v>8</v>
      </c>
      <c r="F1286" s="11">
        <v>6</v>
      </c>
      <c r="G1286" s="11">
        <v>1</v>
      </c>
    </row>
    <row r="1287" spans="1:7" x14ac:dyDescent="0.25">
      <c r="A1287" s="11">
        <v>2013008</v>
      </c>
      <c r="B1287" s="11">
        <v>20</v>
      </c>
      <c r="C1287" s="13">
        <v>128</v>
      </c>
      <c r="D1287" s="11">
        <v>13</v>
      </c>
      <c r="E1287" s="11">
        <v>8</v>
      </c>
      <c r="F1287" s="11">
        <v>3</v>
      </c>
      <c r="G1287" s="11">
        <v>8</v>
      </c>
    </row>
    <row r="1288" spans="1:7" x14ac:dyDescent="0.25">
      <c r="A1288" s="11">
        <v>2014008</v>
      </c>
      <c r="B1288" s="11">
        <v>20</v>
      </c>
      <c r="C1288" s="13">
        <v>138</v>
      </c>
      <c r="D1288" s="11">
        <v>14</v>
      </c>
      <c r="E1288" s="11">
        <v>8</v>
      </c>
      <c r="F1288" s="11">
        <v>12</v>
      </c>
      <c r="G1288" s="11">
        <v>17</v>
      </c>
    </row>
    <row r="1289" spans="1:7" x14ac:dyDescent="0.25">
      <c r="A1289" s="11">
        <v>2015008</v>
      </c>
      <c r="B1289" s="11">
        <v>20</v>
      </c>
      <c r="C1289" s="13">
        <v>148</v>
      </c>
      <c r="D1289" s="11">
        <v>15</v>
      </c>
      <c r="E1289" s="11">
        <v>8</v>
      </c>
      <c r="F1289" s="11">
        <v>2</v>
      </c>
      <c r="G1289" s="11">
        <v>7</v>
      </c>
    </row>
    <row r="1290" spans="1:7" x14ac:dyDescent="0.25">
      <c r="A1290" s="11">
        <v>2016008</v>
      </c>
      <c r="B1290" s="11">
        <v>20</v>
      </c>
      <c r="C1290" s="13">
        <v>158</v>
      </c>
      <c r="D1290" s="11">
        <v>16</v>
      </c>
      <c r="E1290" s="11">
        <v>8</v>
      </c>
      <c r="F1290" s="11">
        <v>11</v>
      </c>
      <c r="G1290" s="11">
        <v>16</v>
      </c>
    </row>
    <row r="1291" spans="1:7" x14ac:dyDescent="0.25">
      <c r="A1291" s="11">
        <v>2017008</v>
      </c>
      <c r="B1291" s="11">
        <v>20</v>
      </c>
      <c r="C1291" s="13">
        <v>168</v>
      </c>
      <c r="D1291" s="11">
        <v>17</v>
      </c>
      <c r="E1291" s="11">
        <v>8</v>
      </c>
      <c r="F1291" s="11">
        <v>20</v>
      </c>
      <c r="G1291" s="11">
        <v>6</v>
      </c>
    </row>
    <row r="1292" spans="1:7" x14ac:dyDescent="0.25">
      <c r="A1292" s="11">
        <v>2018008</v>
      </c>
      <c r="B1292" s="11">
        <v>20</v>
      </c>
      <c r="C1292" s="13">
        <v>178</v>
      </c>
      <c r="D1292" s="11">
        <v>18</v>
      </c>
      <c r="E1292" s="11">
        <v>8</v>
      </c>
      <c r="F1292" s="11">
        <v>10</v>
      </c>
      <c r="G1292" s="11">
        <v>15</v>
      </c>
    </row>
    <row r="1293" spans="1:7" x14ac:dyDescent="0.25">
      <c r="A1293" s="11">
        <v>2019008</v>
      </c>
      <c r="B1293" s="11">
        <v>20</v>
      </c>
      <c r="C1293" s="13">
        <v>188</v>
      </c>
      <c r="D1293" s="11">
        <v>19</v>
      </c>
      <c r="E1293" s="11">
        <v>8</v>
      </c>
      <c r="F1293" s="11">
        <v>19</v>
      </c>
      <c r="G1293" s="11">
        <v>5</v>
      </c>
    </row>
    <row r="1294" spans="1:7" x14ac:dyDescent="0.25">
      <c r="A1294" s="11">
        <v>2001009</v>
      </c>
      <c r="B1294" s="11">
        <v>20</v>
      </c>
      <c r="C1294" s="13">
        <v>9</v>
      </c>
      <c r="D1294" s="11">
        <v>1</v>
      </c>
      <c r="E1294" s="11">
        <v>9</v>
      </c>
      <c r="F1294" s="11">
        <v>10</v>
      </c>
      <c r="G1294" s="11">
        <v>13</v>
      </c>
    </row>
    <row r="1295" spans="1:7" x14ac:dyDescent="0.25">
      <c r="A1295" s="11">
        <v>2002009</v>
      </c>
      <c r="B1295" s="11">
        <v>20</v>
      </c>
      <c r="C1295" s="13">
        <v>19</v>
      </c>
      <c r="D1295" s="11">
        <v>2</v>
      </c>
      <c r="E1295" s="11">
        <v>9</v>
      </c>
      <c r="F1295" s="11">
        <v>19</v>
      </c>
      <c r="G1295" s="11">
        <v>3</v>
      </c>
    </row>
    <row r="1296" spans="1:7" x14ac:dyDescent="0.25">
      <c r="A1296" s="11">
        <v>2003009</v>
      </c>
      <c r="B1296" s="11">
        <v>20</v>
      </c>
      <c r="C1296" s="13">
        <v>29</v>
      </c>
      <c r="D1296" s="11">
        <v>3</v>
      </c>
      <c r="E1296" s="11">
        <v>9</v>
      </c>
      <c r="F1296" s="11">
        <v>9</v>
      </c>
      <c r="G1296" s="11">
        <v>12</v>
      </c>
    </row>
    <row r="1297" spans="1:7" x14ac:dyDescent="0.25">
      <c r="A1297" s="11">
        <v>2004009</v>
      </c>
      <c r="B1297" s="11">
        <v>20</v>
      </c>
      <c r="C1297" s="13">
        <v>39</v>
      </c>
      <c r="D1297" s="11">
        <v>4</v>
      </c>
      <c r="E1297" s="11">
        <v>9</v>
      </c>
      <c r="F1297" s="11">
        <v>18</v>
      </c>
      <c r="G1297" s="11">
        <v>2</v>
      </c>
    </row>
    <row r="1298" spans="1:7" x14ac:dyDescent="0.25">
      <c r="A1298" s="11">
        <v>2005009</v>
      </c>
      <c r="B1298" s="11">
        <v>20</v>
      </c>
      <c r="C1298" s="13">
        <v>49</v>
      </c>
      <c r="D1298" s="11">
        <v>5</v>
      </c>
      <c r="E1298" s="11">
        <v>9</v>
      </c>
      <c r="F1298" s="11">
        <v>8</v>
      </c>
      <c r="G1298" s="11">
        <v>11</v>
      </c>
    </row>
    <row r="1299" spans="1:7" x14ac:dyDescent="0.25">
      <c r="A1299" s="11">
        <v>2006009</v>
      </c>
      <c r="B1299" s="11">
        <v>20</v>
      </c>
      <c r="C1299" s="13">
        <v>59</v>
      </c>
      <c r="D1299" s="11">
        <v>6</v>
      </c>
      <c r="E1299" s="11">
        <v>9</v>
      </c>
      <c r="F1299" s="11">
        <v>17</v>
      </c>
      <c r="G1299" s="11">
        <v>20</v>
      </c>
    </row>
    <row r="1300" spans="1:7" x14ac:dyDescent="0.25">
      <c r="A1300" s="11">
        <v>2007009</v>
      </c>
      <c r="B1300" s="11">
        <v>20</v>
      </c>
      <c r="C1300" s="13">
        <v>69</v>
      </c>
      <c r="D1300" s="11">
        <v>7</v>
      </c>
      <c r="E1300" s="11">
        <v>9</v>
      </c>
      <c r="F1300" s="11">
        <v>7</v>
      </c>
      <c r="G1300" s="11">
        <v>10</v>
      </c>
    </row>
    <row r="1301" spans="1:7" x14ac:dyDescent="0.25">
      <c r="A1301" s="11">
        <v>2008009</v>
      </c>
      <c r="B1301" s="11">
        <v>20</v>
      </c>
      <c r="C1301" s="13">
        <v>79</v>
      </c>
      <c r="D1301" s="11">
        <v>8</v>
      </c>
      <c r="E1301" s="11">
        <v>9</v>
      </c>
      <c r="F1301" s="11">
        <v>1</v>
      </c>
      <c r="G1301" s="11">
        <v>8</v>
      </c>
    </row>
    <row r="1302" spans="1:7" x14ac:dyDescent="0.25">
      <c r="A1302" s="11">
        <v>2009009</v>
      </c>
      <c r="B1302" s="11">
        <v>20</v>
      </c>
      <c r="C1302" s="13">
        <v>89</v>
      </c>
      <c r="D1302" s="11">
        <v>9</v>
      </c>
      <c r="E1302" s="11">
        <v>9</v>
      </c>
      <c r="F1302" s="11">
        <v>6</v>
      </c>
      <c r="G1302" s="11">
        <v>9</v>
      </c>
    </row>
    <row r="1303" spans="1:7" x14ac:dyDescent="0.25">
      <c r="A1303" s="11">
        <v>2010009</v>
      </c>
      <c r="B1303" s="11">
        <v>20</v>
      </c>
      <c r="C1303" s="13">
        <v>99</v>
      </c>
      <c r="D1303" s="11">
        <v>10</v>
      </c>
      <c r="E1303" s="11">
        <v>9</v>
      </c>
      <c r="F1303" s="11">
        <v>15</v>
      </c>
      <c r="G1303" s="11">
        <v>18</v>
      </c>
    </row>
    <row r="1304" spans="1:7" x14ac:dyDescent="0.25">
      <c r="A1304" s="11">
        <v>2011009</v>
      </c>
      <c r="B1304" s="11">
        <v>20</v>
      </c>
      <c r="C1304" s="13">
        <v>109</v>
      </c>
      <c r="D1304" s="11">
        <v>11</v>
      </c>
      <c r="E1304" s="11">
        <v>9</v>
      </c>
      <c r="F1304" s="11">
        <v>16</v>
      </c>
      <c r="G1304" s="11">
        <v>1</v>
      </c>
    </row>
    <row r="1305" spans="1:7" x14ac:dyDescent="0.25">
      <c r="A1305" s="11">
        <v>2012009</v>
      </c>
      <c r="B1305" s="11">
        <v>20</v>
      </c>
      <c r="C1305" s="13">
        <v>119</v>
      </c>
      <c r="D1305" s="11">
        <v>12</v>
      </c>
      <c r="E1305" s="11">
        <v>9</v>
      </c>
      <c r="F1305" s="11">
        <v>14</v>
      </c>
      <c r="G1305" s="11">
        <v>17</v>
      </c>
    </row>
    <row r="1306" spans="1:7" x14ac:dyDescent="0.25">
      <c r="A1306" s="11">
        <v>2013009</v>
      </c>
      <c r="B1306" s="11">
        <v>20</v>
      </c>
      <c r="C1306" s="13">
        <v>129</v>
      </c>
      <c r="D1306" s="11">
        <v>13</v>
      </c>
      <c r="E1306" s="11">
        <v>9</v>
      </c>
      <c r="F1306" s="11">
        <v>4</v>
      </c>
      <c r="G1306" s="11">
        <v>7</v>
      </c>
    </row>
    <row r="1307" spans="1:7" x14ac:dyDescent="0.25">
      <c r="A1307" s="11">
        <v>2014009</v>
      </c>
      <c r="B1307" s="11">
        <v>20</v>
      </c>
      <c r="C1307" s="13">
        <v>139</v>
      </c>
      <c r="D1307" s="11">
        <v>14</v>
      </c>
      <c r="E1307" s="11">
        <v>9</v>
      </c>
      <c r="F1307" s="11">
        <v>13</v>
      </c>
      <c r="G1307" s="11">
        <v>16</v>
      </c>
    </row>
    <row r="1308" spans="1:7" x14ac:dyDescent="0.25">
      <c r="A1308" s="11">
        <v>2015009</v>
      </c>
      <c r="B1308" s="11">
        <v>20</v>
      </c>
      <c r="C1308" s="13">
        <v>149</v>
      </c>
      <c r="D1308" s="11">
        <v>15</v>
      </c>
      <c r="E1308" s="11">
        <v>9</v>
      </c>
      <c r="F1308" s="11">
        <v>3</v>
      </c>
      <c r="G1308" s="11">
        <v>6</v>
      </c>
    </row>
    <row r="1309" spans="1:7" x14ac:dyDescent="0.25">
      <c r="A1309" s="11">
        <v>2016009</v>
      </c>
      <c r="B1309" s="11">
        <v>20</v>
      </c>
      <c r="C1309" s="13">
        <v>159</v>
      </c>
      <c r="D1309" s="11">
        <v>16</v>
      </c>
      <c r="E1309" s="11">
        <v>9</v>
      </c>
      <c r="F1309" s="11">
        <v>12</v>
      </c>
      <c r="G1309" s="11">
        <v>15</v>
      </c>
    </row>
    <row r="1310" spans="1:7" x14ac:dyDescent="0.25">
      <c r="A1310" s="11">
        <v>2017009</v>
      </c>
      <c r="B1310" s="11">
        <v>20</v>
      </c>
      <c r="C1310" s="13">
        <v>169</v>
      </c>
      <c r="D1310" s="11">
        <v>17</v>
      </c>
      <c r="E1310" s="11">
        <v>9</v>
      </c>
      <c r="F1310" s="11">
        <v>2</v>
      </c>
      <c r="G1310" s="11">
        <v>5</v>
      </c>
    </row>
    <row r="1311" spans="1:7" x14ac:dyDescent="0.25">
      <c r="A1311" s="11">
        <v>2018009</v>
      </c>
      <c r="B1311" s="11">
        <v>20</v>
      </c>
      <c r="C1311" s="13">
        <v>179</v>
      </c>
      <c r="D1311" s="11">
        <v>18</v>
      </c>
      <c r="E1311" s="11">
        <v>9</v>
      </c>
      <c r="F1311" s="11">
        <v>11</v>
      </c>
      <c r="G1311" s="11">
        <v>14</v>
      </c>
    </row>
    <row r="1312" spans="1:7" x14ac:dyDescent="0.25">
      <c r="A1312" s="11">
        <v>2019009</v>
      </c>
      <c r="B1312" s="11">
        <v>20</v>
      </c>
      <c r="C1312" s="13">
        <v>189</v>
      </c>
      <c r="D1312" s="11">
        <v>19</v>
      </c>
      <c r="E1312" s="11">
        <v>9</v>
      </c>
      <c r="F1312" s="11">
        <v>20</v>
      </c>
      <c r="G1312" s="11">
        <v>4</v>
      </c>
    </row>
    <row r="1313" spans="1:7" x14ac:dyDescent="0.25">
      <c r="A1313" s="11">
        <v>2001010</v>
      </c>
      <c r="B1313" s="11">
        <v>20</v>
      </c>
      <c r="C1313" s="13">
        <v>10</v>
      </c>
      <c r="D1313" s="11">
        <v>1</v>
      </c>
      <c r="E1313" s="11">
        <v>10</v>
      </c>
      <c r="F1313" s="11">
        <v>11</v>
      </c>
      <c r="G1313" s="11">
        <v>12</v>
      </c>
    </row>
    <row r="1314" spans="1:7" x14ac:dyDescent="0.25">
      <c r="A1314" s="11">
        <v>2002010</v>
      </c>
      <c r="B1314" s="11">
        <v>20</v>
      </c>
      <c r="C1314" s="13">
        <v>20</v>
      </c>
      <c r="D1314" s="11">
        <v>2</v>
      </c>
      <c r="E1314" s="11">
        <v>10</v>
      </c>
      <c r="F1314" s="11">
        <v>20</v>
      </c>
      <c r="G1314" s="11">
        <v>2</v>
      </c>
    </row>
    <row r="1315" spans="1:7" x14ac:dyDescent="0.25">
      <c r="A1315" s="11">
        <v>2003010</v>
      </c>
      <c r="B1315" s="11">
        <v>20</v>
      </c>
      <c r="C1315" s="13">
        <v>30</v>
      </c>
      <c r="D1315" s="11">
        <v>3</v>
      </c>
      <c r="E1315" s="11">
        <v>10</v>
      </c>
      <c r="F1315" s="11">
        <v>10</v>
      </c>
      <c r="G1315" s="11">
        <v>11</v>
      </c>
    </row>
    <row r="1316" spans="1:7" x14ac:dyDescent="0.25">
      <c r="A1316" s="11">
        <v>2004010</v>
      </c>
      <c r="B1316" s="11">
        <v>20</v>
      </c>
      <c r="C1316" s="13">
        <v>40</v>
      </c>
      <c r="D1316" s="11">
        <v>4</v>
      </c>
      <c r="E1316" s="11">
        <v>10</v>
      </c>
      <c r="F1316" s="11">
        <v>19</v>
      </c>
      <c r="G1316" s="11">
        <v>20</v>
      </c>
    </row>
    <row r="1317" spans="1:7" x14ac:dyDescent="0.25">
      <c r="A1317" s="11">
        <v>2005010</v>
      </c>
      <c r="B1317" s="11">
        <v>20</v>
      </c>
      <c r="C1317" s="13">
        <v>50</v>
      </c>
      <c r="D1317" s="11">
        <v>5</v>
      </c>
      <c r="E1317" s="11">
        <v>10</v>
      </c>
      <c r="F1317" s="11">
        <v>9</v>
      </c>
      <c r="G1317" s="11">
        <v>10</v>
      </c>
    </row>
    <row r="1318" spans="1:7" x14ac:dyDescent="0.25">
      <c r="A1318" s="11">
        <v>2006010</v>
      </c>
      <c r="B1318" s="11">
        <v>20</v>
      </c>
      <c r="C1318" s="13">
        <v>60</v>
      </c>
      <c r="D1318" s="11">
        <v>6</v>
      </c>
      <c r="E1318" s="11">
        <v>10</v>
      </c>
      <c r="F1318" s="11">
        <v>18</v>
      </c>
      <c r="G1318" s="11">
        <v>19</v>
      </c>
    </row>
    <row r="1319" spans="1:7" x14ac:dyDescent="0.25">
      <c r="A1319" s="11">
        <v>2007010</v>
      </c>
      <c r="B1319" s="11">
        <v>20</v>
      </c>
      <c r="C1319" s="13">
        <v>70</v>
      </c>
      <c r="D1319" s="11">
        <v>7</v>
      </c>
      <c r="E1319" s="11">
        <v>10</v>
      </c>
      <c r="F1319" s="11">
        <v>8</v>
      </c>
      <c r="G1319" s="11">
        <v>9</v>
      </c>
    </row>
    <row r="1320" spans="1:7" x14ac:dyDescent="0.25">
      <c r="A1320" s="11">
        <v>2008010</v>
      </c>
      <c r="B1320" s="11">
        <v>20</v>
      </c>
      <c r="C1320" s="13">
        <v>80</v>
      </c>
      <c r="D1320" s="11">
        <v>8</v>
      </c>
      <c r="E1320" s="11">
        <v>10</v>
      </c>
      <c r="F1320" s="11">
        <v>17</v>
      </c>
      <c r="G1320" s="11">
        <v>18</v>
      </c>
    </row>
    <row r="1321" spans="1:7" x14ac:dyDescent="0.25">
      <c r="A1321" s="11">
        <v>2009010</v>
      </c>
      <c r="B1321" s="11">
        <v>20</v>
      </c>
      <c r="C1321" s="13">
        <v>90</v>
      </c>
      <c r="D1321" s="11">
        <v>9</v>
      </c>
      <c r="E1321" s="11">
        <v>10</v>
      </c>
      <c r="F1321" s="11">
        <v>1</v>
      </c>
      <c r="G1321" s="11">
        <v>17</v>
      </c>
    </row>
    <row r="1322" spans="1:7" x14ac:dyDescent="0.25">
      <c r="A1322" s="11">
        <v>2010010</v>
      </c>
      <c r="B1322" s="11">
        <v>20</v>
      </c>
      <c r="C1322" s="13">
        <v>100</v>
      </c>
      <c r="D1322" s="11">
        <v>10</v>
      </c>
      <c r="E1322" s="11">
        <v>10</v>
      </c>
      <c r="F1322" s="11">
        <v>7</v>
      </c>
      <c r="G1322" s="11">
        <v>1</v>
      </c>
    </row>
    <row r="1323" spans="1:7" x14ac:dyDescent="0.25">
      <c r="A1323" s="11">
        <v>2011010</v>
      </c>
      <c r="B1323" s="11">
        <v>20</v>
      </c>
      <c r="C1323" s="13">
        <v>110</v>
      </c>
      <c r="D1323" s="11">
        <v>11</v>
      </c>
      <c r="E1323" s="11">
        <v>10</v>
      </c>
      <c r="F1323" s="11">
        <v>6</v>
      </c>
      <c r="G1323" s="11">
        <v>7</v>
      </c>
    </row>
    <row r="1324" spans="1:7" x14ac:dyDescent="0.25">
      <c r="A1324" s="11">
        <v>2012010</v>
      </c>
      <c r="B1324" s="11">
        <v>20</v>
      </c>
      <c r="C1324" s="13">
        <v>120</v>
      </c>
      <c r="D1324" s="11">
        <v>12</v>
      </c>
      <c r="E1324" s="11">
        <v>10</v>
      </c>
      <c r="F1324" s="11">
        <v>15</v>
      </c>
      <c r="G1324" s="11">
        <v>16</v>
      </c>
    </row>
    <row r="1325" spans="1:7" x14ac:dyDescent="0.25">
      <c r="A1325" s="11">
        <v>2013010</v>
      </c>
      <c r="B1325" s="11">
        <v>20</v>
      </c>
      <c r="C1325" s="13">
        <v>130</v>
      </c>
      <c r="D1325" s="11">
        <v>13</v>
      </c>
      <c r="E1325" s="11">
        <v>10</v>
      </c>
      <c r="F1325" s="11">
        <v>5</v>
      </c>
      <c r="G1325" s="11">
        <v>6</v>
      </c>
    </row>
    <row r="1326" spans="1:7" x14ac:dyDescent="0.25">
      <c r="A1326" s="11">
        <v>2014010</v>
      </c>
      <c r="B1326" s="11">
        <v>20</v>
      </c>
      <c r="C1326" s="13">
        <v>140</v>
      </c>
      <c r="D1326" s="11">
        <v>14</v>
      </c>
      <c r="E1326" s="11">
        <v>10</v>
      </c>
      <c r="F1326" s="11">
        <v>14</v>
      </c>
      <c r="G1326" s="11">
        <v>15</v>
      </c>
    </row>
    <row r="1327" spans="1:7" x14ac:dyDescent="0.25">
      <c r="A1327" s="11">
        <v>2015010</v>
      </c>
      <c r="B1327" s="11">
        <v>20</v>
      </c>
      <c r="C1327" s="13">
        <v>150</v>
      </c>
      <c r="D1327" s="11">
        <v>15</v>
      </c>
      <c r="E1327" s="11">
        <v>10</v>
      </c>
      <c r="F1327" s="11">
        <v>4</v>
      </c>
      <c r="G1327" s="11">
        <v>5</v>
      </c>
    </row>
    <row r="1328" spans="1:7" x14ac:dyDescent="0.25">
      <c r="A1328" s="11">
        <v>2016010</v>
      </c>
      <c r="B1328" s="11">
        <v>20</v>
      </c>
      <c r="C1328" s="13">
        <v>160</v>
      </c>
      <c r="D1328" s="11">
        <v>16</v>
      </c>
      <c r="E1328" s="11">
        <v>10</v>
      </c>
      <c r="F1328" s="11">
        <v>13</v>
      </c>
      <c r="G1328" s="11">
        <v>14</v>
      </c>
    </row>
    <row r="1329" spans="1:7" x14ac:dyDescent="0.25">
      <c r="A1329" s="11">
        <v>2017010</v>
      </c>
      <c r="B1329" s="11">
        <v>20</v>
      </c>
      <c r="C1329" s="13">
        <v>170</v>
      </c>
      <c r="D1329" s="11">
        <v>17</v>
      </c>
      <c r="E1329" s="11">
        <v>10</v>
      </c>
      <c r="F1329" s="11">
        <v>3</v>
      </c>
      <c r="G1329" s="11">
        <v>4</v>
      </c>
    </row>
    <row r="1330" spans="1:7" x14ac:dyDescent="0.25">
      <c r="A1330" s="11">
        <v>2018010</v>
      </c>
      <c r="B1330" s="11">
        <v>20</v>
      </c>
      <c r="C1330" s="13">
        <v>180</v>
      </c>
      <c r="D1330" s="11">
        <v>18</v>
      </c>
      <c r="E1330" s="11">
        <v>10</v>
      </c>
      <c r="F1330" s="11">
        <v>12</v>
      </c>
      <c r="G1330" s="11">
        <v>13</v>
      </c>
    </row>
    <row r="1331" spans="1:7" x14ac:dyDescent="0.25">
      <c r="A1331" s="11">
        <v>2019010</v>
      </c>
      <c r="B1331" s="11">
        <v>20</v>
      </c>
      <c r="C1331" s="13">
        <v>190</v>
      </c>
      <c r="D1331" s="11">
        <v>19</v>
      </c>
      <c r="E1331" s="11">
        <v>10</v>
      </c>
      <c r="F1331" s="11">
        <v>2</v>
      </c>
      <c r="G1331" s="11">
        <v>3</v>
      </c>
    </row>
    <row r="1332" spans="1:7" x14ac:dyDescent="0.25">
      <c r="A1332" s="9">
        <v>2101001</v>
      </c>
      <c r="B1332" s="9">
        <v>21</v>
      </c>
      <c r="C1332" s="10">
        <v>1</v>
      </c>
      <c r="D1332" s="9">
        <v>1</v>
      </c>
      <c r="E1332" s="9">
        <v>1</v>
      </c>
      <c r="F1332" s="9">
        <v>2</v>
      </c>
      <c r="G1332" s="9">
        <v>21</v>
      </c>
    </row>
    <row r="1333" spans="1:7" x14ac:dyDescent="0.25">
      <c r="A1333" s="9">
        <v>2102001</v>
      </c>
      <c r="B1333" s="9">
        <v>21</v>
      </c>
      <c r="C1333" s="10">
        <v>11</v>
      </c>
      <c r="D1333" s="9">
        <v>2</v>
      </c>
      <c r="E1333" s="9">
        <v>1</v>
      </c>
      <c r="F1333" s="9">
        <v>13</v>
      </c>
      <c r="G1333" s="9">
        <v>11</v>
      </c>
    </row>
    <row r="1334" spans="1:7" x14ac:dyDescent="0.25">
      <c r="A1334" s="9">
        <v>2103001</v>
      </c>
      <c r="B1334" s="9">
        <v>21</v>
      </c>
      <c r="C1334" s="10">
        <v>21</v>
      </c>
      <c r="D1334" s="9">
        <v>3</v>
      </c>
      <c r="E1334" s="9">
        <v>1</v>
      </c>
      <c r="F1334" s="9">
        <v>3</v>
      </c>
      <c r="G1334" s="9">
        <v>1</v>
      </c>
    </row>
    <row r="1335" spans="1:7" x14ac:dyDescent="0.25">
      <c r="A1335" s="9">
        <v>2104001</v>
      </c>
      <c r="B1335" s="9">
        <v>21</v>
      </c>
      <c r="C1335" s="10">
        <v>31</v>
      </c>
      <c r="D1335" s="9">
        <v>4</v>
      </c>
      <c r="E1335" s="9">
        <v>1</v>
      </c>
      <c r="F1335" s="9">
        <v>14</v>
      </c>
      <c r="G1335" s="9">
        <v>12</v>
      </c>
    </row>
    <row r="1336" spans="1:7" x14ac:dyDescent="0.25">
      <c r="A1336" s="9">
        <v>2105001</v>
      </c>
      <c r="B1336" s="9">
        <v>21</v>
      </c>
      <c r="C1336" s="10">
        <v>41</v>
      </c>
      <c r="D1336" s="9">
        <v>5</v>
      </c>
      <c r="E1336" s="9">
        <v>1</v>
      </c>
      <c r="F1336" s="9">
        <v>4</v>
      </c>
      <c r="G1336" s="9">
        <v>2</v>
      </c>
    </row>
    <row r="1337" spans="1:7" x14ac:dyDescent="0.25">
      <c r="A1337" s="9">
        <v>2106001</v>
      </c>
      <c r="B1337" s="9">
        <v>21</v>
      </c>
      <c r="C1337" s="10">
        <v>51</v>
      </c>
      <c r="D1337" s="9">
        <v>6</v>
      </c>
      <c r="E1337" s="9">
        <v>1</v>
      </c>
      <c r="F1337" s="9">
        <v>15</v>
      </c>
      <c r="G1337" s="9">
        <v>13</v>
      </c>
    </row>
    <row r="1338" spans="1:7" x14ac:dyDescent="0.25">
      <c r="A1338" s="9">
        <v>2107001</v>
      </c>
      <c r="B1338" s="9">
        <v>21</v>
      </c>
      <c r="C1338" s="10">
        <v>61</v>
      </c>
      <c r="D1338" s="9">
        <v>7</v>
      </c>
      <c r="E1338" s="9">
        <v>1</v>
      </c>
      <c r="F1338" s="9">
        <v>5</v>
      </c>
      <c r="G1338" s="9">
        <v>3</v>
      </c>
    </row>
    <row r="1339" spans="1:7" x14ac:dyDescent="0.25">
      <c r="A1339" s="9">
        <v>2108001</v>
      </c>
      <c r="B1339" s="9">
        <v>21</v>
      </c>
      <c r="C1339" s="10">
        <v>71</v>
      </c>
      <c r="D1339" s="9">
        <v>8</v>
      </c>
      <c r="E1339" s="9">
        <v>1</v>
      </c>
      <c r="F1339" s="9">
        <v>16</v>
      </c>
      <c r="G1339" s="9">
        <v>14</v>
      </c>
    </row>
    <row r="1340" spans="1:7" x14ac:dyDescent="0.25">
      <c r="A1340" s="9">
        <v>2109001</v>
      </c>
      <c r="B1340" s="9">
        <v>21</v>
      </c>
      <c r="C1340" s="10">
        <v>81</v>
      </c>
      <c r="D1340" s="9">
        <v>9</v>
      </c>
      <c r="E1340" s="9">
        <v>1</v>
      </c>
      <c r="F1340" s="9">
        <v>6</v>
      </c>
      <c r="G1340" s="9">
        <v>4</v>
      </c>
    </row>
    <row r="1341" spans="1:7" x14ac:dyDescent="0.25">
      <c r="A1341" s="9">
        <v>2110001</v>
      </c>
      <c r="B1341" s="9">
        <v>21</v>
      </c>
      <c r="C1341" s="10">
        <v>91</v>
      </c>
      <c r="D1341" s="9">
        <v>10</v>
      </c>
      <c r="E1341" s="9">
        <v>1</v>
      </c>
      <c r="F1341" s="9">
        <v>17</v>
      </c>
      <c r="G1341" s="9">
        <v>15</v>
      </c>
    </row>
    <row r="1342" spans="1:7" x14ac:dyDescent="0.25">
      <c r="A1342" s="9">
        <v>2111001</v>
      </c>
      <c r="B1342" s="9">
        <v>21</v>
      </c>
      <c r="C1342" s="10">
        <v>101</v>
      </c>
      <c r="D1342" s="9">
        <v>11</v>
      </c>
      <c r="E1342" s="9">
        <v>1</v>
      </c>
      <c r="F1342" s="9">
        <v>7</v>
      </c>
      <c r="G1342" s="9">
        <v>5</v>
      </c>
    </row>
    <row r="1343" spans="1:7" x14ac:dyDescent="0.25">
      <c r="A1343" s="9">
        <v>2112001</v>
      </c>
      <c r="B1343" s="9">
        <v>21</v>
      </c>
      <c r="C1343" s="10">
        <v>111</v>
      </c>
      <c r="D1343" s="9">
        <v>12</v>
      </c>
      <c r="E1343" s="9">
        <v>1</v>
      </c>
      <c r="F1343" s="9">
        <v>18</v>
      </c>
      <c r="G1343" s="9">
        <v>16</v>
      </c>
    </row>
    <row r="1344" spans="1:7" x14ac:dyDescent="0.25">
      <c r="A1344" s="9">
        <v>2113001</v>
      </c>
      <c r="B1344" s="9">
        <v>21</v>
      </c>
      <c r="C1344" s="10">
        <v>121</v>
      </c>
      <c r="D1344" s="9">
        <v>13</v>
      </c>
      <c r="E1344" s="9">
        <v>1</v>
      </c>
      <c r="F1344" s="9">
        <v>8</v>
      </c>
      <c r="G1344" s="9">
        <v>6</v>
      </c>
    </row>
    <row r="1345" spans="1:7" x14ac:dyDescent="0.25">
      <c r="A1345" s="9">
        <v>2114001</v>
      </c>
      <c r="B1345" s="9">
        <v>21</v>
      </c>
      <c r="C1345" s="10">
        <v>131</v>
      </c>
      <c r="D1345" s="9">
        <v>14</v>
      </c>
      <c r="E1345" s="9">
        <v>1</v>
      </c>
      <c r="F1345" s="9">
        <v>19</v>
      </c>
      <c r="G1345" s="9">
        <v>17</v>
      </c>
    </row>
    <row r="1346" spans="1:7" x14ac:dyDescent="0.25">
      <c r="A1346" s="9">
        <v>2115001</v>
      </c>
      <c r="B1346" s="9">
        <v>21</v>
      </c>
      <c r="C1346" s="10">
        <v>141</v>
      </c>
      <c r="D1346" s="9">
        <v>15</v>
      </c>
      <c r="E1346" s="9">
        <v>1</v>
      </c>
      <c r="F1346" s="9">
        <v>9</v>
      </c>
      <c r="G1346" s="9">
        <v>7</v>
      </c>
    </row>
    <row r="1347" spans="1:7" x14ac:dyDescent="0.25">
      <c r="A1347" s="9">
        <v>2116001</v>
      </c>
      <c r="B1347" s="9">
        <v>21</v>
      </c>
      <c r="C1347" s="10">
        <v>151</v>
      </c>
      <c r="D1347" s="9">
        <v>16</v>
      </c>
      <c r="E1347" s="9">
        <v>1</v>
      </c>
      <c r="F1347" s="9">
        <v>20</v>
      </c>
      <c r="G1347" s="9">
        <v>18</v>
      </c>
    </row>
    <row r="1348" spans="1:7" x14ac:dyDescent="0.25">
      <c r="A1348" s="9">
        <v>2117001</v>
      </c>
      <c r="B1348" s="9">
        <v>21</v>
      </c>
      <c r="C1348" s="10">
        <v>161</v>
      </c>
      <c r="D1348" s="9">
        <v>17</v>
      </c>
      <c r="E1348" s="9">
        <v>1</v>
      </c>
      <c r="F1348" s="9">
        <v>10</v>
      </c>
      <c r="G1348" s="9">
        <v>8</v>
      </c>
    </row>
    <row r="1349" spans="1:7" x14ac:dyDescent="0.25">
      <c r="A1349" s="9">
        <v>2118001</v>
      </c>
      <c r="B1349" s="9">
        <v>21</v>
      </c>
      <c r="C1349" s="10">
        <v>171</v>
      </c>
      <c r="D1349" s="9">
        <v>18</v>
      </c>
      <c r="E1349" s="9">
        <v>1</v>
      </c>
      <c r="F1349" s="9">
        <v>21</v>
      </c>
      <c r="G1349" s="9">
        <v>19</v>
      </c>
    </row>
    <row r="1350" spans="1:7" x14ac:dyDescent="0.25">
      <c r="A1350" s="9">
        <v>2119001</v>
      </c>
      <c r="B1350" s="9">
        <v>21</v>
      </c>
      <c r="C1350" s="10">
        <v>181</v>
      </c>
      <c r="D1350" s="9">
        <v>19</v>
      </c>
      <c r="E1350" s="9">
        <v>1</v>
      </c>
      <c r="F1350" s="9">
        <v>11</v>
      </c>
      <c r="G1350" s="9">
        <v>9</v>
      </c>
    </row>
    <row r="1351" spans="1:7" x14ac:dyDescent="0.25">
      <c r="A1351" s="9">
        <v>2120001</v>
      </c>
      <c r="B1351" s="9">
        <v>21</v>
      </c>
      <c r="C1351" s="10">
        <v>191</v>
      </c>
      <c r="D1351" s="9">
        <v>20</v>
      </c>
      <c r="E1351" s="9">
        <v>1</v>
      </c>
      <c r="F1351" s="9">
        <v>1</v>
      </c>
      <c r="G1351" s="9">
        <v>20</v>
      </c>
    </row>
    <row r="1352" spans="1:7" x14ac:dyDescent="0.25">
      <c r="A1352" s="9">
        <v>2121001</v>
      </c>
      <c r="B1352" s="9">
        <v>21</v>
      </c>
      <c r="C1352" s="10">
        <v>201</v>
      </c>
      <c r="D1352" s="9">
        <v>21</v>
      </c>
      <c r="E1352" s="9">
        <v>1</v>
      </c>
      <c r="F1352" s="9">
        <v>12</v>
      </c>
      <c r="G1352" s="9">
        <v>10</v>
      </c>
    </row>
    <row r="1353" spans="1:7" x14ac:dyDescent="0.25">
      <c r="A1353" s="9">
        <v>2101002</v>
      </c>
      <c r="B1353" s="9">
        <v>21</v>
      </c>
      <c r="C1353" s="10">
        <v>2</v>
      </c>
      <c r="D1353" s="9">
        <v>1</v>
      </c>
      <c r="E1353" s="9">
        <v>2</v>
      </c>
      <c r="F1353" s="9">
        <v>3</v>
      </c>
      <c r="G1353" s="9">
        <v>20</v>
      </c>
    </row>
    <row r="1354" spans="1:7" x14ac:dyDescent="0.25">
      <c r="A1354" s="9">
        <v>2102002</v>
      </c>
      <c r="B1354" s="9">
        <v>21</v>
      </c>
      <c r="C1354" s="10">
        <v>12</v>
      </c>
      <c r="D1354" s="9">
        <v>2</v>
      </c>
      <c r="E1354" s="9">
        <v>2</v>
      </c>
      <c r="F1354" s="9">
        <v>14</v>
      </c>
      <c r="G1354" s="9">
        <v>10</v>
      </c>
    </row>
    <row r="1355" spans="1:7" x14ac:dyDescent="0.25">
      <c r="A1355" s="9">
        <v>2103002</v>
      </c>
      <c r="B1355" s="9">
        <v>21</v>
      </c>
      <c r="C1355" s="10">
        <v>22</v>
      </c>
      <c r="D1355" s="9">
        <v>3</v>
      </c>
      <c r="E1355" s="9">
        <v>2</v>
      </c>
      <c r="F1355" s="9">
        <v>4</v>
      </c>
      <c r="G1355" s="9">
        <v>21</v>
      </c>
    </row>
    <row r="1356" spans="1:7" x14ac:dyDescent="0.25">
      <c r="A1356" s="9">
        <v>2104002</v>
      </c>
      <c r="B1356" s="9">
        <v>21</v>
      </c>
      <c r="C1356" s="10">
        <v>32</v>
      </c>
      <c r="D1356" s="9">
        <v>4</v>
      </c>
      <c r="E1356" s="9">
        <v>2</v>
      </c>
      <c r="F1356" s="9">
        <v>15</v>
      </c>
      <c r="G1356" s="9">
        <v>11</v>
      </c>
    </row>
    <row r="1357" spans="1:7" x14ac:dyDescent="0.25">
      <c r="A1357" s="9">
        <v>2105002</v>
      </c>
      <c r="B1357" s="9">
        <v>21</v>
      </c>
      <c r="C1357" s="10">
        <v>42</v>
      </c>
      <c r="D1357" s="9">
        <v>5</v>
      </c>
      <c r="E1357" s="9">
        <v>2</v>
      </c>
      <c r="F1357" s="9">
        <v>5</v>
      </c>
      <c r="G1357" s="9">
        <v>1</v>
      </c>
    </row>
    <row r="1358" spans="1:7" x14ac:dyDescent="0.25">
      <c r="A1358" s="9">
        <v>2106002</v>
      </c>
      <c r="B1358" s="9">
        <v>21</v>
      </c>
      <c r="C1358" s="10">
        <v>52</v>
      </c>
      <c r="D1358" s="9">
        <v>6</v>
      </c>
      <c r="E1358" s="9">
        <v>2</v>
      </c>
      <c r="F1358" s="9">
        <v>16</v>
      </c>
      <c r="G1358" s="9">
        <v>12</v>
      </c>
    </row>
    <row r="1359" spans="1:7" x14ac:dyDescent="0.25">
      <c r="A1359" s="9">
        <v>2107002</v>
      </c>
      <c r="B1359" s="9">
        <v>21</v>
      </c>
      <c r="C1359" s="10">
        <v>62</v>
      </c>
      <c r="D1359" s="9">
        <v>7</v>
      </c>
      <c r="E1359" s="9">
        <v>2</v>
      </c>
      <c r="F1359" s="9">
        <v>6</v>
      </c>
      <c r="G1359" s="9">
        <v>2</v>
      </c>
    </row>
    <row r="1360" spans="1:7" x14ac:dyDescent="0.25">
      <c r="A1360" s="9">
        <v>2108002</v>
      </c>
      <c r="B1360" s="9">
        <v>21</v>
      </c>
      <c r="C1360" s="10">
        <v>72</v>
      </c>
      <c r="D1360" s="9">
        <v>8</v>
      </c>
      <c r="E1360" s="9">
        <v>2</v>
      </c>
      <c r="F1360" s="9">
        <v>17</v>
      </c>
      <c r="G1360" s="9">
        <v>13</v>
      </c>
    </row>
    <row r="1361" spans="1:7" x14ac:dyDescent="0.25">
      <c r="A1361" s="9">
        <v>2109002</v>
      </c>
      <c r="B1361" s="9">
        <v>21</v>
      </c>
      <c r="C1361" s="10">
        <v>82</v>
      </c>
      <c r="D1361" s="9">
        <v>9</v>
      </c>
      <c r="E1361" s="9">
        <v>2</v>
      </c>
      <c r="F1361" s="9">
        <v>7</v>
      </c>
      <c r="G1361" s="9">
        <v>3</v>
      </c>
    </row>
    <row r="1362" spans="1:7" x14ac:dyDescent="0.25">
      <c r="A1362" s="9">
        <v>2110002</v>
      </c>
      <c r="B1362" s="9">
        <v>21</v>
      </c>
      <c r="C1362" s="10">
        <v>92</v>
      </c>
      <c r="D1362" s="9">
        <v>10</v>
      </c>
      <c r="E1362" s="9">
        <v>2</v>
      </c>
      <c r="F1362" s="9">
        <v>18</v>
      </c>
      <c r="G1362" s="9">
        <v>14</v>
      </c>
    </row>
    <row r="1363" spans="1:7" x14ac:dyDescent="0.25">
      <c r="A1363" s="9">
        <v>2111002</v>
      </c>
      <c r="B1363" s="9">
        <v>21</v>
      </c>
      <c r="C1363" s="10">
        <v>102</v>
      </c>
      <c r="D1363" s="9">
        <v>11</v>
      </c>
      <c r="E1363" s="9">
        <v>2</v>
      </c>
      <c r="F1363" s="9">
        <v>8</v>
      </c>
      <c r="G1363" s="9">
        <v>4</v>
      </c>
    </row>
    <row r="1364" spans="1:7" x14ac:dyDescent="0.25">
      <c r="A1364" s="9">
        <v>2112002</v>
      </c>
      <c r="B1364" s="9">
        <v>21</v>
      </c>
      <c r="C1364" s="10">
        <v>112</v>
      </c>
      <c r="D1364" s="9">
        <v>12</v>
      </c>
      <c r="E1364" s="9">
        <v>2</v>
      </c>
      <c r="F1364" s="9">
        <v>19</v>
      </c>
      <c r="G1364" s="9">
        <v>15</v>
      </c>
    </row>
    <row r="1365" spans="1:7" x14ac:dyDescent="0.25">
      <c r="A1365" s="9">
        <v>2113002</v>
      </c>
      <c r="B1365" s="9">
        <v>21</v>
      </c>
      <c r="C1365" s="10">
        <v>122</v>
      </c>
      <c r="D1365" s="9">
        <v>13</v>
      </c>
      <c r="E1365" s="9">
        <v>2</v>
      </c>
      <c r="F1365" s="9">
        <v>9</v>
      </c>
      <c r="G1365" s="9">
        <v>5</v>
      </c>
    </row>
    <row r="1366" spans="1:7" x14ac:dyDescent="0.25">
      <c r="A1366" s="9">
        <v>2114002</v>
      </c>
      <c r="B1366" s="9">
        <v>21</v>
      </c>
      <c r="C1366" s="10">
        <v>132</v>
      </c>
      <c r="D1366" s="9">
        <v>14</v>
      </c>
      <c r="E1366" s="9">
        <v>2</v>
      </c>
      <c r="F1366" s="9">
        <v>20</v>
      </c>
      <c r="G1366" s="9">
        <v>16</v>
      </c>
    </row>
    <row r="1367" spans="1:7" x14ac:dyDescent="0.25">
      <c r="A1367" s="9">
        <v>2115002</v>
      </c>
      <c r="B1367" s="9">
        <v>21</v>
      </c>
      <c r="C1367" s="10">
        <v>142</v>
      </c>
      <c r="D1367" s="9">
        <v>15</v>
      </c>
      <c r="E1367" s="9">
        <v>2</v>
      </c>
      <c r="F1367" s="9">
        <v>10</v>
      </c>
      <c r="G1367" s="9">
        <v>6</v>
      </c>
    </row>
    <row r="1368" spans="1:7" x14ac:dyDescent="0.25">
      <c r="A1368" s="9">
        <v>2116002</v>
      </c>
      <c r="B1368" s="9">
        <v>21</v>
      </c>
      <c r="C1368" s="10">
        <v>152</v>
      </c>
      <c r="D1368" s="9">
        <v>16</v>
      </c>
      <c r="E1368" s="9">
        <v>2</v>
      </c>
      <c r="F1368" s="9">
        <v>21</v>
      </c>
      <c r="G1368" s="9">
        <v>17</v>
      </c>
    </row>
    <row r="1369" spans="1:7" x14ac:dyDescent="0.25">
      <c r="A1369" s="9">
        <v>2117002</v>
      </c>
      <c r="B1369" s="9">
        <v>21</v>
      </c>
      <c r="C1369" s="10">
        <v>162</v>
      </c>
      <c r="D1369" s="9">
        <v>17</v>
      </c>
      <c r="E1369" s="9">
        <v>2</v>
      </c>
      <c r="F1369" s="9">
        <v>11</v>
      </c>
      <c r="G1369" s="9">
        <v>7</v>
      </c>
    </row>
    <row r="1370" spans="1:7" x14ac:dyDescent="0.25">
      <c r="A1370" s="9">
        <v>2118002</v>
      </c>
      <c r="B1370" s="9">
        <v>21</v>
      </c>
      <c r="C1370" s="10">
        <v>172</v>
      </c>
      <c r="D1370" s="9">
        <v>18</v>
      </c>
      <c r="E1370" s="9">
        <v>2</v>
      </c>
      <c r="F1370" s="9">
        <v>1</v>
      </c>
      <c r="G1370" s="9">
        <v>18</v>
      </c>
    </row>
    <row r="1371" spans="1:7" x14ac:dyDescent="0.25">
      <c r="A1371" s="9">
        <v>2119002</v>
      </c>
      <c r="B1371" s="9">
        <v>21</v>
      </c>
      <c r="C1371" s="10">
        <v>182</v>
      </c>
      <c r="D1371" s="9">
        <v>19</v>
      </c>
      <c r="E1371" s="9">
        <v>2</v>
      </c>
      <c r="F1371" s="9">
        <v>12</v>
      </c>
      <c r="G1371" s="9">
        <v>8</v>
      </c>
    </row>
    <row r="1372" spans="1:7" x14ac:dyDescent="0.25">
      <c r="A1372" s="9">
        <v>2120002</v>
      </c>
      <c r="B1372" s="9">
        <v>21</v>
      </c>
      <c r="C1372" s="10">
        <v>192</v>
      </c>
      <c r="D1372" s="9">
        <v>20</v>
      </c>
      <c r="E1372" s="9">
        <v>2</v>
      </c>
      <c r="F1372" s="9">
        <v>2</v>
      </c>
      <c r="G1372" s="9">
        <v>19</v>
      </c>
    </row>
    <row r="1373" spans="1:7" x14ac:dyDescent="0.25">
      <c r="A1373" s="9">
        <v>2121002</v>
      </c>
      <c r="B1373" s="9">
        <v>21</v>
      </c>
      <c r="C1373" s="10">
        <v>202</v>
      </c>
      <c r="D1373" s="9">
        <v>21</v>
      </c>
      <c r="E1373" s="9">
        <v>2</v>
      </c>
      <c r="F1373" s="9">
        <v>13</v>
      </c>
      <c r="G1373" s="9">
        <v>9</v>
      </c>
    </row>
    <row r="1374" spans="1:7" x14ac:dyDescent="0.25">
      <c r="A1374" s="9">
        <v>2101003</v>
      </c>
      <c r="B1374" s="9">
        <v>21</v>
      </c>
      <c r="C1374" s="10">
        <v>3</v>
      </c>
      <c r="D1374" s="9">
        <v>1</v>
      </c>
      <c r="E1374" s="9">
        <v>3</v>
      </c>
      <c r="F1374" s="9">
        <v>4</v>
      </c>
      <c r="G1374" s="9">
        <v>19</v>
      </c>
    </row>
    <row r="1375" spans="1:7" x14ac:dyDescent="0.25">
      <c r="A1375" s="9">
        <v>2102003</v>
      </c>
      <c r="B1375" s="9">
        <v>21</v>
      </c>
      <c r="C1375" s="10">
        <v>13</v>
      </c>
      <c r="D1375" s="9">
        <v>2</v>
      </c>
      <c r="E1375" s="9">
        <v>3</v>
      </c>
      <c r="F1375" s="9">
        <v>15</v>
      </c>
      <c r="G1375" s="9">
        <v>9</v>
      </c>
    </row>
    <row r="1376" spans="1:7" x14ac:dyDescent="0.25">
      <c r="A1376" s="9">
        <v>2103003</v>
      </c>
      <c r="B1376" s="9">
        <v>21</v>
      </c>
      <c r="C1376" s="10">
        <v>23</v>
      </c>
      <c r="D1376" s="9">
        <v>3</v>
      </c>
      <c r="E1376" s="9">
        <v>3</v>
      </c>
      <c r="F1376" s="9">
        <v>5</v>
      </c>
      <c r="G1376" s="9">
        <v>20</v>
      </c>
    </row>
    <row r="1377" spans="1:7" x14ac:dyDescent="0.25">
      <c r="A1377" s="9">
        <v>2104003</v>
      </c>
      <c r="B1377" s="9">
        <v>21</v>
      </c>
      <c r="C1377" s="10">
        <v>33</v>
      </c>
      <c r="D1377" s="9">
        <v>4</v>
      </c>
      <c r="E1377" s="9">
        <v>3</v>
      </c>
      <c r="F1377" s="9">
        <v>16</v>
      </c>
      <c r="G1377" s="9">
        <v>10</v>
      </c>
    </row>
    <row r="1378" spans="1:7" x14ac:dyDescent="0.25">
      <c r="A1378" s="9">
        <v>2105003</v>
      </c>
      <c r="B1378" s="9">
        <v>21</v>
      </c>
      <c r="C1378" s="10">
        <v>43</v>
      </c>
      <c r="D1378" s="9">
        <v>5</v>
      </c>
      <c r="E1378" s="9">
        <v>3</v>
      </c>
      <c r="F1378" s="9">
        <v>6</v>
      </c>
      <c r="G1378" s="9">
        <v>21</v>
      </c>
    </row>
    <row r="1379" spans="1:7" x14ac:dyDescent="0.25">
      <c r="A1379" s="9">
        <v>2106003</v>
      </c>
      <c r="B1379" s="9">
        <v>21</v>
      </c>
      <c r="C1379" s="10">
        <v>53</v>
      </c>
      <c r="D1379" s="9">
        <v>6</v>
      </c>
      <c r="E1379" s="9">
        <v>3</v>
      </c>
      <c r="F1379" s="9">
        <v>17</v>
      </c>
      <c r="G1379" s="9">
        <v>11</v>
      </c>
    </row>
    <row r="1380" spans="1:7" x14ac:dyDescent="0.25">
      <c r="A1380" s="9">
        <v>2107003</v>
      </c>
      <c r="B1380" s="9">
        <v>21</v>
      </c>
      <c r="C1380" s="10">
        <v>63</v>
      </c>
      <c r="D1380" s="9">
        <v>7</v>
      </c>
      <c r="E1380" s="9">
        <v>3</v>
      </c>
      <c r="F1380" s="9">
        <v>7</v>
      </c>
      <c r="G1380" s="9">
        <v>1</v>
      </c>
    </row>
    <row r="1381" spans="1:7" x14ac:dyDescent="0.25">
      <c r="A1381" s="9">
        <v>2108003</v>
      </c>
      <c r="B1381" s="9">
        <v>21</v>
      </c>
      <c r="C1381" s="10">
        <v>73</v>
      </c>
      <c r="D1381" s="9">
        <v>8</v>
      </c>
      <c r="E1381" s="9">
        <v>3</v>
      </c>
      <c r="F1381" s="9">
        <v>18</v>
      </c>
      <c r="G1381" s="9">
        <v>12</v>
      </c>
    </row>
    <row r="1382" spans="1:7" x14ac:dyDescent="0.25">
      <c r="A1382" s="9">
        <v>2109003</v>
      </c>
      <c r="B1382" s="9">
        <v>21</v>
      </c>
      <c r="C1382" s="10">
        <v>83</v>
      </c>
      <c r="D1382" s="9">
        <v>9</v>
      </c>
      <c r="E1382" s="9">
        <v>3</v>
      </c>
      <c r="F1382" s="9">
        <v>8</v>
      </c>
      <c r="G1382" s="9">
        <v>2</v>
      </c>
    </row>
    <row r="1383" spans="1:7" x14ac:dyDescent="0.25">
      <c r="A1383" s="9">
        <v>2110003</v>
      </c>
      <c r="B1383" s="9">
        <v>21</v>
      </c>
      <c r="C1383" s="10">
        <v>93</v>
      </c>
      <c r="D1383" s="9">
        <v>10</v>
      </c>
      <c r="E1383" s="9">
        <v>3</v>
      </c>
      <c r="F1383" s="9">
        <v>19</v>
      </c>
      <c r="G1383" s="9">
        <v>13</v>
      </c>
    </row>
    <row r="1384" spans="1:7" x14ac:dyDescent="0.25">
      <c r="A1384" s="9">
        <v>2111003</v>
      </c>
      <c r="B1384" s="9">
        <v>21</v>
      </c>
      <c r="C1384" s="10">
        <v>103</v>
      </c>
      <c r="D1384" s="9">
        <v>11</v>
      </c>
      <c r="E1384" s="9">
        <v>3</v>
      </c>
      <c r="F1384" s="9">
        <v>9</v>
      </c>
      <c r="G1384" s="9">
        <v>3</v>
      </c>
    </row>
    <row r="1385" spans="1:7" x14ac:dyDescent="0.25">
      <c r="A1385" s="9">
        <v>2112003</v>
      </c>
      <c r="B1385" s="9">
        <v>21</v>
      </c>
      <c r="C1385" s="10">
        <v>113</v>
      </c>
      <c r="D1385" s="9">
        <v>12</v>
      </c>
      <c r="E1385" s="9">
        <v>3</v>
      </c>
      <c r="F1385" s="9">
        <v>20</v>
      </c>
      <c r="G1385" s="9">
        <v>14</v>
      </c>
    </row>
    <row r="1386" spans="1:7" x14ac:dyDescent="0.25">
      <c r="A1386" s="9">
        <v>2113003</v>
      </c>
      <c r="B1386" s="9">
        <v>21</v>
      </c>
      <c r="C1386" s="10">
        <v>123</v>
      </c>
      <c r="D1386" s="9">
        <v>13</v>
      </c>
      <c r="E1386" s="9">
        <v>3</v>
      </c>
      <c r="F1386" s="9">
        <v>10</v>
      </c>
      <c r="G1386" s="9">
        <v>4</v>
      </c>
    </row>
    <row r="1387" spans="1:7" x14ac:dyDescent="0.25">
      <c r="A1387" s="9">
        <v>2114003</v>
      </c>
      <c r="B1387" s="9">
        <v>21</v>
      </c>
      <c r="C1387" s="10">
        <v>133</v>
      </c>
      <c r="D1387" s="9">
        <v>14</v>
      </c>
      <c r="E1387" s="9">
        <v>3</v>
      </c>
      <c r="F1387" s="9">
        <v>21</v>
      </c>
      <c r="G1387" s="9">
        <v>15</v>
      </c>
    </row>
    <row r="1388" spans="1:7" x14ac:dyDescent="0.25">
      <c r="A1388" s="9">
        <v>2115003</v>
      </c>
      <c r="B1388" s="9">
        <v>21</v>
      </c>
      <c r="C1388" s="10">
        <v>143</v>
      </c>
      <c r="D1388" s="9">
        <v>15</v>
      </c>
      <c r="E1388" s="9">
        <v>3</v>
      </c>
      <c r="F1388" s="9">
        <v>11</v>
      </c>
      <c r="G1388" s="9">
        <v>5</v>
      </c>
    </row>
    <row r="1389" spans="1:7" x14ac:dyDescent="0.25">
      <c r="A1389" s="9">
        <v>2116003</v>
      </c>
      <c r="B1389" s="9">
        <v>21</v>
      </c>
      <c r="C1389" s="10">
        <v>153</v>
      </c>
      <c r="D1389" s="9">
        <v>16</v>
      </c>
      <c r="E1389" s="9">
        <v>3</v>
      </c>
      <c r="F1389" s="9">
        <v>1</v>
      </c>
      <c r="G1389" s="9">
        <v>16</v>
      </c>
    </row>
    <row r="1390" spans="1:7" x14ac:dyDescent="0.25">
      <c r="A1390" s="9">
        <v>2117003</v>
      </c>
      <c r="B1390" s="9">
        <v>21</v>
      </c>
      <c r="C1390" s="10">
        <v>163</v>
      </c>
      <c r="D1390" s="9">
        <v>17</v>
      </c>
      <c r="E1390" s="9">
        <v>3</v>
      </c>
      <c r="F1390" s="9">
        <v>12</v>
      </c>
      <c r="G1390" s="9">
        <v>6</v>
      </c>
    </row>
    <row r="1391" spans="1:7" x14ac:dyDescent="0.25">
      <c r="A1391" s="9">
        <v>2118003</v>
      </c>
      <c r="B1391" s="9">
        <v>21</v>
      </c>
      <c r="C1391" s="10">
        <v>173</v>
      </c>
      <c r="D1391" s="9">
        <v>18</v>
      </c>
      <c r="E1391" s="9">
        <v>3</v>
      </c>
      <c r="F1391" s="9">
        <v>2</v>
      </c>
      <c r="G1391" s="9">
        <v>17</v>
      </c>
    </row>
    <row r="1392" spans="1:7" x14ac:dyDescent="0.25">
      <c r="A1392" s="9">
        <v>2119003</v>
      </c>
      <c r="B1392" s="9">
        <v>21</v>
      </c>
      <c r="C1392" s="10">
        <v>183</v>
      </c>
      <c r="D1392" s="9">
        <v>19</v>
      </c>
      <c r="E1392" s="9">
        <v>3</v>
      </c>
      <c r="F1392" s="9">
        <v>13</v>
      </c>
      <c r="G1392" s="9">
        <v>7</v>
      </c>
    </row>
    <row r="1393" spans="1:7" x14ac:dyDescent="0.25">
      <c r="A1393" s="9">
        <v>2120003</v>
      </c>
      <c r="B1393" s="9">
        <v>21</v>
      </c>
      <c r="C1393" s="10">
        <v>193</v>
      </c>
      <c r="D1393" s="9">
        <v>20</v>
      </c>
      <c r="E1393" s="9">
        <v>3</v>
      </c>
      <c r="F1393" s="9">
        <v>3</v>
      </c>
      <c r="G1393" s="9">
        <v>18</v>
      </c>
    </row>
    <row r="1394" spans="1:7" x14ac:dyDescent="0.25">
      <c r="A1394" s="9">
        <v>2121003</v>
      </c>
      <c r="B1394" s="9">
        <v>21</v>
      </c>
      <c r="C1394" s="10">
        <v>203</v>
      </c>
      <c r="D1394" s="9">
        <v>21</v>
      </c>
      <c r="E1394" s="9">
        <v>3</v>
      </c>
      <c r="F1394" s="9">
        <v>14</v>
      </c>
      <c r="G1394" s="9">
        <v>8</v>
      </c>
    </row>
    <row r="1395" spans="1:7" x14ac:dyDescent="0.25">
      <c r="A1395" s="9">
        <v>2101004</v>
      </c>
      <c r="B1395" s="9">
        <v>21</v>
      </c>
      <c r="C1395" s="10">
        <v>4</v>
      </c>
      <c r="D1395" s="9">
        <v>1</v>
      </c>
      <c r="E1395" s="9">
        <v>4</v>
      </c>
      <c r="F1395" s="9">
        <v>5</v>
      </c>
      <c r="G1395" s="9">
        <v>18</v>
      </c>
    </row>
    <row r="1396" spans="1:7" x14ac:dyDescent="0.25">
      <c r="A1396" s="9">
        <v>2102004</v>
      </c>
      <c r="B1396" s="9">
        <v>21</v>
      </c>
      <c r="C1396" s="10">
        <v>14</v>
      </c>
      <c r="D1396" s="9">
        <v>2</v>
      </c>
      <c r="E1396" s="9">
        <v>4</v>
      </c>
      <c r="F1396" s="9">
        <v>16</v>
      </c>
      <c r="G1396" s="9">
        <v>8</v>
      </c>
    </row>
    <row r="1397" spans="1:7" x14ac:dyDescent="0.25">
      <c r="A1397" s="9">
        <v>2103004</v>
      </c>
      <c r="B1397" s="9">
        <v>21</v>
      </c>
      <c r="C1397" s="10">
        <v>24</v>
      </c>
      <c r="D1397" s="9">
        <v>3</v>
      </c>
      <c r="E1397" s="9">
        <v>4</v>
      </c>
      <c r="F1397" s="9">
        <v>6</v>
      </c>
      <c r="G1397" s="9">
        <v>19</v>
      </c>
    </row>
    <row r="1398" spans="1:7" x14ac:dyDescent="0.25">
      <c r="A1398" s="9">
        <v>2104004</v>
      </c>
      <c r="B1398" s="9">
        <v>21</v>
      </c>
      <c r="C1398" s="10">
        <v>34</v>
      </c>
      <c r="D1398" s="9">
        <v>4</v>
      </c>
      <c r="E1398" s="9">
        <v>4</v>
      </c>
      <c r="F1398" s="9">
        <v>17</v>
      </c>
      <c r="G1398" s="9">
        <v>9</v>
      </c>
    </row>
    <row r="1399" spans="1:7" x14ac:dyDescent="0.25">
      <c r="A1399" s="9">
        <v>2105004</v>
      </c>
      <c r="B1399" s="9">
        <v>21</v>
      </c>
      <c r="C1399" s="10">
        <v>44</v>
      </c>
      <c r="D1399" s="9">
        <v>5</v>
      </c>
      <c r="E1399" s="9">
        <v>4</v>
      </c>
      <c r="F1399" s="9">
        <v>7</v>
      </c>
      <c r="G1399" s="9">
        <v>20</v>
      </c>
    </row>
    <row r="1400" spans="1:7" x14ac:dyDescent="0.25">
      <c r="A1400" s="9">
        <v>2106004</v>
      </c>
      <c r="B1400" s="9">
        <v>21</v>
      </c>
      <c r="C1400" s="10">
        <v>54</v>
      </c>
      <c r="D1400" s="9">
        <v>6</v>
      </c>
      <c r="E1400" s="9">
        <v>4</v>
      </c>
      <c r="F1400" s="9">
        <v>18</v>
      </c>
      <c r="G1400" s="9">
        <v>10</v>
      </c>
    </row>
    <row r="1401" spans="1:7" x14ac:dyDescent="0.25">
      <c r="A1401" s="9">
        <v>2107004</v>
      </c>
      <c r="B1401" s="9">
        <v>21</v>
      </c>
      <c r="C1401" s="10">
        <v>64</v>
      </c>
      <c r="D1401" s="9">
        <v>7</v>
      </c>
      <c r="E1401" s="9">
        <v>4</v>
      </c>
      <c r="F1401" s="9">
        <v>8</v>
      </c>
      <c r="G1401" s="9">
        <v>21</v>
      </c>
    </row>
    <row r="1402" spans="1:7" x14ac:dyDescent="0.25">
      <c r="A1402" s="9">
        <v>2108004</v>
      </c>
      <c r="B1402" s="9">
        <v>21</v>
      </c>
      <c r="C1402" s="10">
        <v>74</v>
      </c>
      <c r="D1402" s="9">
        <v>8</v>
      </c>
      <c r="E1402" s="9">
        <v>4</v>
      </c>
      <c r="F1402" s="9">
        <v>19</v>
      </c>
      <c r="G1402" s="9">
        <v>11</v>
      </c>
    </row>
    <row r="1403" spans="1:7" x14ac:dyDescent="0.25">
      <c r="A1403" s="9">
        <v>2109004</v>
      </c>
      <c r="B1403" s="9">
        <v>21</v>
      </c>
      <c r="C1403" s="10">
        <v>84</v>
      </c>
      <c r="D1403" s="9">
        <v>9</v>
      </c>
      <c r="E1403" s="9">
        <v>4</v>
      </c>
      <c r="F1403" s="9">
        <v>9</v>
      </c>
      <c r="G1403" s="9">
        <v>1</v>
      </c>
    </row>
    <row r="1404" spans="1:7" x14ac:dyDescent="0.25">
      <c r="A1404" s="9">
        <v>2110004</v>
      </c>
      <c r="B1404" s="9">
        <v>21</v>
      </c>
      <c r="C1404" s="10">
        <v>94</v>
      </c>
      <c r="D1404" s="9">
        <v>10</v>
      </c>
      <c r="E1404" s="9">
        <v>4</v>
      </c>
      <c r="F1404" s="9">
        <v>20</v>
      </c>
      <c r="G1404" s="9">
        <v>12</v>
      </c>
    </row>
    <row r="1405" spans="1:7" x14ac:dyDescent="0.25">
      <c r="A1405" s="9">
        <v>2111004</v>
      </c>
      <c r="B1405" s="9">
        <v>21</v>
      </c>
      <c r="C1405" s="10">
        <v>104</v>
      </c>
      <c r="D1405" s="9">
        <v>11</v>
      </c>
      <c r="E1405" s="9">
        <v>4</v>
      </c>
      <c r="F1405" s="9">
        <v>10</v>
      </c>
      <c r="G1405" s="9">
        <v>2</v>
      </c>
    </row>
    <row r="1406" spans="1:7" x14ac:dyDescent="0.25">
      <c r="A1406" s="9">
        <v>2112004</v>
      </c>
      <c r="B1406" s="9">
        <v>21</v>
      </c>
      <c r="C1406" s="10">
        <v>114</v>
      </c>
      <c r="D1406" s="9">
        <v>12</v>
      </c>
      <c r="E1406" s="9">
        <v>4</v>
      </c>
      <c r="F1406" s="9">
        <v>21</v>
      </c>
      <c r="G1406" s="9">
        <v>13</v>
      </c>
    </row>
    <row r="1407" spans="1:7" x14ac:dyDescent="0.25">
      <c r="A1407" s="9">
        <v>2113004</v>
      </c>
      <c r="B1407" s="9">
        <v>21</v>
      </c>
      <c r="C1407" s="10">
        <v>124</v>
      </c>
      <c r="D1407" s="9">
        <v>13</v>
      </c>
      <c r="E1407" s="9">
        <v>4</v>
      </c>
      <c r="F1407" s="9">
        <v>11</v>
      </c>
      <c r="G1407" s="9">
        <v>3</v>
      </c>
    </row>
    <row r="1408" spans="1:7" x14ac:dyDescent="0.25">
      <c r="A1408" s="9">
        <v>2114004</v>
      </c>
      <c r="B1408" s="9">
        <v>21</v>
      </c>
      <c r="C1408" s="10">
        <v>134</v>
      </c>
      <c r="D1408" s="9">
        <v>14</v>
      </c>
      <c r="E1408" s="9">
        <v>4</v>
      </c>
      <c r="F1408" s="9">
        <v>1</v>
      </c>
      <c r="G1408" s="9">
        <v>14</v>
      </c>
    </row>
    <row r="1409" spans="1:7" x14ac:dyDescent="0.25">
      <c r="A1409" s="9">
        <v>2115004</v>
      </c>
      <c r="B1409" s="9">
        <v>21</v>
      </c>
      <c r="C1409" s="10">
        <v>144</v>
      </c>
      <c r="D1409" s="9">
        <v>15</v>
      </c>
      <c r="E1409" s="9">
        <v>4</v>
      </c>
      <c r="F1409" s="9">
        <v>12</v>
      </c>
      <c r="G1409" s="9">
        <v>4</v>
      </c>
    </row>
    <row r="1410" spans="1:7" x14ac:dyDescent="0.25">
      <c r="A1410" s="9">
        <v>2116004</v>
      </c>
      <c r="B1410" s="9">
        <v>21</v>
      </c>
      <c r="C1410" s="10">
        <v>154</v>
      </c>
      <c r="D1410" s="9">
        <v>16</v>
      </c>
      <c r="E1410" s="9">
        <v>4</v>
      </c>
      <c r="F1410" s="9">
        <v>2</v>
      </c>
      <c r="G1410" s="9">
        <v>15</v>
      </c>
    </row>
    <row r="1411" spans="1:7" x14ac:dyDescent="0.25">
      <c r="A1411" s="9">
        <v>2117004</v>
      </c>
      <c r="B1411" s="9">
        <v>21</v>
      </c>
      <c r="C1411" s="10">
        <v>164</v>
      </c>
      <c r="D1411" s="9">
        <v>17</v>
      </c>
      <c r="E1411" s="9">
        <v>4</v>
      </c>
      <c r="F1411" s="9">
        <v>13</v>
      </c>
      <c r="G1411" s="9">
        <v>5</v>
      </c>
    </row>
    <row r="1412" spans="1:7" x14ac:dyDescent="0.25">
      <c r="A1412" s="9">
        <v>2118004</v>
      </c>
      <c r="B1412" s="9">
        <v>21</v>
      </c>
      <c r="C1412" s="10">
        <v>174</v>
      </c>
      <c r="D1412" s="9">
        <v>18</v>
      </c>
      <c r="E1412" s="9">
        <v>4</v>
      </c>
      <c r="F1412" s="9">
        <v>3</v>
      </c>
      <c r="G1412" s="9">
        <v>16</v>
      </c>
    </row>
    <row r="1413" spans="1:7" x14ac:dyDescent="0.25">
      <c r="A1413" s="9">
        <v>2119004</v>
      </c>
      <c r="B1413" s="9">
        <v>21</v>
      </c>
      <c r="C1413" s="10">
        <v>184</v>
      </c>
      <c r="D1413" s="9">
        <v>19</v>
      </c>
      <c r="E1413" s="9">
        <v>4</v>
      </c>
      <c r="F1413" s="9">
        <v>14</v>
      </c>
      <c r="G1413" s="9">
        <v>6</v>
      </c>
    </row>
    <row r="1414" spans="1:7" x14ac:dyDescent="0.25">
      <c r="A1414" s="9">
        <v>2120004</v>
      </c>
      <c r="B1414" s="9">
        <v>21</v>
      </c>
      <c r="C1414" s="10">
        <v>194</v>
      </c>
      <c r="D1414" s="9">
        <v>20</v>
      </c>
      <c r="E1414" s="9">
        <v>4</v>
      </c>
      <c r="F1414" s="9">
        <v>4</v>
      </c>
      <c r="G1414" s="9">
        <v>17</v>
      </c>
    </row>
    <row r="1415" spans="1:7" x14ac:dyDescent="0.25">
      <c r="A1415" s="9">
        <v>2121004</v>
      </c>
      <c r="B1415" s="9">
        <v>21</v>
      </c>
      <c r="C1415" s="10">
        <v>204</v>
      </c>
      <c r="D1415" s="9">
        <v>21</v>
      </c>
      <c r="E1415" s="9">
        <v>4</v>
      </c>
      <c r="F1415" s="9">
        <v>15</v>
      </c>
      <c r="G1415" s="9">
        <v>7</v>
      </c>
    </row>
    <row r="1416" spans="1:7" x14ac:dyDescent="0.25">
      <c r="A1416" s="9">
        <v>2101005</v>
      </c>
      <c r="B1416" s="9">
        <v>21</v>
      </c>
      <c r="C1416" s="10">
        <v>5</v>
      </c>
      <c r="D1416" s="9">
        <v>1</v>
      </c>
      <c r="E1416" s="9">
        <v>5</v>
      </c>
      <c r="F1416" s="9">
        <v>6</v>
      </c>
      <c r="G1416" s="9">
        <v>17</v>
      </c>
    </row>
    <row r="1417" spans="1:7" x14ac:dyDescent="0.25">
      <c r="A1417" s="9">
        <v>2102005</v>
      </c>
      <c r="B1417" s="9">
        <v>21</v>
      </c>
      <c r="C1417" s="10">
        <v>15</v>
      </c>
      <c r="D1417" s="9">
        <v>2</v>
      </c>
      <c r="E1417" s="9">
        <v>5</v>
      </c>
      <c r="F1417" s="9">
        <v>17</v>
      </c>
      <c r="G1417" s="9">
        <v>7</v>
      </c>
    </row>
    <row r="1418" spans="1:7" x14ac:dyDescent="0.25">
      <c r="A1418" s="9">
        <v>2103005</v>
      </c>
      <c r="B1418" s="9">
        <v>21</v>
      </c>
      <c r="C1418" s="10">
        <v>25</v>
      </c>
      <c r="D1418" s="9">
        <v>3</v>
      </c>
      <c r="E1418" s="9">
        <v>5</v>
      </c>
      <c r="F1418" s="9">
        <v>7</v>
      </c>
      <c r="G1418" s="9">
        <v>18</v>
      </c>
    </row>
    <row r="1419" spans="1:7" x14ac:dyDescent="0.25">
      <c r="A1419" s="9">
        <v>2104005</v>
      </c>
      <c r="B1419" s="9">
        <v>21</v>
      </c>
      <c r="C1419" s="10">
        <v>35</v>
      </c>
      <c r="D1419" s="9">
        <v>4</v>
      </c>
      <c r="E1419" s="9">
        <v>5</v>
      </c>
      <c r="F1419" s="9">
        <v>18</v>
      </c>
      <c r="G1419" s="9">
        <v>8</v>
      </c>
    </row>
    <row r="1420" spans="1:7" x14ac:dyDescent="0.25">
      <c r="A1420" s="9">
        <v>2105005</v>
      </c>
      <c r="B1420" s="9">
        <v>21</v>
      </c>
      <c r="C1420" s="10">
        <v>45</v>
      </c>
      <c r="D1420" s="9">
        <v>5</v>
      </c>
      <c r="E1420" s="9">
        <v>5</v>
      </c>
      <c r="F1420" s="9">
        <v>8</v>
      </c>
      <c r="G1420" s="9">
        <v>19</v>
      </c>
    </row>
    <row r="1421" spans="1:7" x14ac:dyDescent="0.25">
      <c r="A1421" s="9">
        <v>2106005</v>
      </c>
      <c r="B1421" s="9">
        <v>21</v>
      </c>
      <c r="C1421" s="10">
        <v>55</v>
      </c>
      <c r="D1421" s="9">
        <v>6</v>
      </c>
      <c r="E1421" s="9">
        <v>5</v>
      </c>
      <c r="F1421" s="9">
        <v>19</v>
      </c>
      <c r="G1421" s="9">
        <v>9</v>
      </c>
    </row>
    <row r="1422" spans="1:7" x14ac:dyDescent="0.25">
      <c r="A1422" s="9">
        <v>2107005</v>
      </c>
      <c r="B1422" s="9">
        <v>21</v>
      </c>
      <c r="C1422" s="10">
        <v>65</v>
      </c>
      <c r="D1422" s="9">
        <v>7</v>
      </c>
      <c r="E1422" s="9">
        <v>5</v>
      </c>
      <c r="F1422" s="9">
        <v>9</v>
      </c>
      <c r="G1422" s="9">
        <v>20</v>
      </c>
    </row>
    <row r="1423" spans="1:7" x14ac:dyDescent="0.25">
      <c r="A1423" s="9">
        <v>2108005</v>
      </c>
      <c r="B1423" s="9">
        <v>21</v>
      </c>
      <c r="C1423" s="10">
        <v>75</v>
      </c>
      <c r="D1423" s="9">
        <v>8</v>
      </c>
      <c r="E1423" s="9">
        <v>5</v>
      </c>
      <c r="F1423" s="9">
        <v>20</v>
      </c>
      <c r="G1423" s="9">
        <v>10</v>
      </c>
    </row>
    <row r="1424" spans="1:7" x14ac:dyDescent="0.25">
      <c r="A1424" s="9">
        <v>2109005</v>
      </c>
      <c r="B1424" s="9">
        <v>21</v>
      </c>
      <c r="C1424" s="10">
        <v>85</v>
      </c>
      <c r="D1424" s="9">
        <v>9</v>
      </c>
      <c r="E1424" s="9">
        <v>5</v>
      </c>
      <c r="F1424" s="9">
        <v>10</v>
      </c>
      <c r="G1424" s="9">
        <v>21</v>
      </c>
    </row>
    <row r="1425" spans="1:7" x14ac:dyDescent="0.25">
      <c r="A1425" s="9">
        <v>2110005</v>
      </c>
      <c r="B1425" s="9">
        <v>21</v>
      </c>
      <c r="C1425" s="10">
        <v>95</v>
      </c>
      <c r="D1425" s="9">
        <v>10</v>
      </c>
      <c r="E1425" s="9">
        <v>5</v>
      </c>
      <c r="F1425" s="9">
        <v>21</v>
      </c>
      <c r="G1425" s="9">
        <v>11</v>
      </c>
    </row>
    <row r="1426" spans="1:7" x14ac:dyDescent="0.25">
      <c r="A1426" s="9">
        <v>2111005</v>
      </c>
      <c r="B1426" s="9">
        <v>21</v>
      </c>
      <c r="C1426" s="10">
        <v>105</v>
      </c>
      <c r="D1426" s="9">
        <v>11</v>
      </c>
      <c r="E1426" s="9">
        <v>5</v>
      </c>
      <c r="F1426" s="9">
        <v>11</v>
      </c>
      <c r="G1426" s="9">
        <v>1</v>
      </c>
    </row>
    <row r="1427" spans="1:7" x14ac:dyDescent="0.25">
      <c r="A1427" s="9">
        <v>2112005</v>
      </c>
      <c r="B1427" s="9">
        <v>21</v>
      </c>
      <c r="C1427" s="10">
        <v>115</v>
      </c>
      <c r="D1427" s="9">
        <v>12</v>
      </c>
      <c r="E1427" s="9">
        <v>5</v>
      </c>
      <c r="F1427" s="9">
        <v>1</v>
      </c>
      <c r="G1427" s="9">
        <v>12</v>
      </c>
    </row>
    <row r="1428" spans="1:7" x14ac:dyDescent="0.25">
      <c r="A1428" s="9">
        <v>2113005</v>
      </c>
      <c r="B1428" s="9">
        <v>21</v>
      </c>
      <c r="C1428" s="10">
        <v>125</v>
      </c>
      <c r="D1428" s="9">
        <v>13</v>
      </c>
      <c r="E1428" s="9">
        <v>5</v>
      </c>
      <c r="F1428" s="9">
        <v>12</v>
      </c>
      <c r="G1428" s="9">
        <v>2</v>
      </c>
    </row>
    <row r="1429" spans="1:7" x14ac:dyDescent="0.25">
      <c r="A1429" s="9">
        <v>2114005</v>
      </c>
      <c r="B1429" s="9">
        <v>21</v>
      </c>
      <c r="C1429" s="10">
        <v>135</v>
      </c>
      <c r="D1429" s="9">
        <v>14</v>
      </c>
      <c r="E1429" s="9">
        <v>5</v>
      </c>
      <c r="F1429" s="9">
        <v>2</v>
      </c>
      <c r="G1429" s="9">
        <v>13</v>
      </c>
    </row>
    <row r="1430" spans="1:7" x14ac:dyDescent="0.25">
      <c r="A1430" s="9">
        <v>2115005</v>
      </c>
      <c r="B1430" s="9">
        <v>21</v>
      </c>
      <c r="C1430" s="10">
        <v>145</v>
      </c>
      <c r="D1430" s="9">
        <v>15</v>
      </c>
      <c r="E1430" s="9">
        <v>5</v>
      </c>
      <c r="F1430" s="9">
        <v>13</v>
      </c>
      <c r="G1430" s="9">
        <v>3</v>
      </c>
    </row>
    <row r="1431" spans="1:7" x14ac:dyDescent="0.25">
      <c r="A1431" s="9">
        <v>2116005</v>
      </c>
      <c r="B1431" s="9">
        <v>21</v>
      </c>
      <c r="C1431" s="10">
        <v>155</v>
      </c>
      <c r="D1431" s="9">
        <v>16</v>
      </c>
      <c r="E1431" s="9">
        <v>5</v>
      </c>
      <c r="F1431" s="9">
        <v>3</v>
      </c>
      <c r="G1431" s="9">
        <v>14</v>
      </c>
    </row>
    <row r="1432" spans="1:7" x14ac:dyDescent="0.25">
      <c r="A1432" s="9">
        <v>2117005</v>
      </c>
      <c r="B1432" s="9">
        <v>21</v>
      </c>
      <c r="C1432" s="10">
        <v>165</v>
      </c>
      <c r="D1432" s="9">
        <v>17</v>
      </c>
      <c r="E1432" s="9">
        <v>5</v>
      </c>
      <c r="F1432" s="9">
        <v>14</v>
      </c>
      <c r="G1432" s="9">
        <v>4</v>
      </c>
    </row>
    <row r="1433" spans="1:7" x14ac:dyDescent="0.25">
      <c r="A1433" s="9">
        <v>2118005</v>
      </c>
      <c r="B1433" s="9">
        <v>21</v>
      </c>
      <c r="C1433" s="10">
        <v>175</v>
      </c>
      <c r="D1433" s="9">
        <v>18</v>
      </c>
      <c r="E1433" s="9">
        <v>5</v>
      </c>
      <c r="F1433" s="9">
        <v>4</v>
      </c>
      <c r="G1433" s="9">
        <v>15</v>
      </c>
    </row>
    <row r="1434" spans="1:7" x14ac:dyDescent="0.25">
      <c r="A1434" s="9">
        <v>2119005</v>
      </c>
      <c r="B1434" s="9">
        <v>21</v>
      </c>
      <c r="C1434" s="10">
        <v>185</v>
      </c>
      <c r="D1434" s="9">
        <v>19</v>
      </c>
      <c r="E1434" s="9">
        <v>5</v>
      </c>
      <c r="F1434" s="9">
        <v>15</v>
      </c>
      <c r="G1434" s="9">
        <v>5</v>
      </c>
    </row>
    <row r="1435" spans="1:7" x14ac:dyDescent="0.25">
      <c r="A1435" s="9">
        <v>2120005</v>
      </c>
      <c r="B1435" s="9">
        <v>21</v>
      </c>
      <c r="C1435" s="10">
        <v>195</v>
      </c>
      <c r="D1435" s="9">
        <v>20</v>
      </c>
      <c r="E1435" s="9">
        <v>5</v>
      </c>
      <c r="F1435" s="9">
        <v>5</v>
      </c>
      <c r="G1435" s="9">
        <v>16</v>
      </c>
    </row>
    <row r="1436" spans="1:7" x14ac:dyDescent="0.25">
      <c r="A1436" s="9">
        <v>2121005</v>
      </c>
      <c r="B1436" s="9">
        <v>21</v>
      </c>
      <c r="C1436" s="10">
        <v>205</v>
      </c>
      <c r="D1436" s="9">
        <v>21</v>
      </c>
      <c r="E1436" s="9">
        <v>5</v>
      </c>
      <c r="F1436" s="9">
        <v>16</v>
      </c>
      <c r="G1436" s="9">
        <v>6</v>
      </c>
    </row>
    <row r="1437" spans="1:7" x14ac:dyDescent="0.25">
      <c r="A1437" s="9">
        <v>2101006</v>
      </c>
      <c r="B1437" s="9">
        <v>21</v>
      </c>
      <c r="C1437" s="10">
        <v>6</v>
      </c>
      <c r="D1437" s="9">
        <v>1</v>
      </c>
      <c r="E1437" s="9">
        <v>6</v>
      </c>
      <c r="F1437" s="9">
        <v>7</v>
      </c>
      <c r="G1437" s="9">
        <v>16</v>
      </c>
    </row>
    <row r="1438" spans="1:7" x14ac:dyDescent="0.25">
      <c r="A1438" s="9">
        <v>2102006</v>
      </c>
      <c r="B1438" s="9">
        <v>21</v>
      </c>
      <c r="C1438" s="10">
        <v>16</v>
      </c>
      <c r="D1438" s="9">
        <v>2</v>
      </c>
      <c r="E1438" s="9">
        <v>6</v>
      </c>
      <c r="F1438" s="9">
        <v>18</v>
      </c>
      <c r="G1438" s="9">
        <v>6</v>
      </c>
    </row>
    <row r="1439" spans="1:7" x14ac:dyDescent="0.25">
      <c r="A1439" s="9">
        <v>2103006</v>
      </c>
      <c r="B1439" s="9">
        <v>21</v>
      </c>
      <c r="C1439" s="10">
        <v>26</v>
      </c>
      <c r="D1439" s="9">
        <v>3</v>
      </c>
      <c r="E1439" s="9">
        <v>6</v>
      </c>
      <c r="F1439" s="9">
        <v>8</v>
      </c>
      <c r="G1439" s="9">
        <v>17</v>
      </c>
    </row>
    <row r="1440" spans="1:7" x14ac:dyDescent="0.25">
      <c r="A1440" s="9">
        <v>2104006</v>
      </c>
      <c r="B1440" s="9">
        <v>21</v>
      </c>
      <c r="C1440" s="10">
        <v>36</v>
      </c>
      <c r="D1440" s="9">
        <v>4</v>
      </c>
      <c r="E1440" s="9">
        <v>6</v>
      </c>
      <c r="F1440" s="9">
        <v>19</v>
      </c>
      <c r="G1440" s="9">
        <v>7</v>
      </c>
    </row>
    <row r="1441" spans="1:7" x14ac:dyDescent="0.25">
      <c r="A1441" s="9">
        <v>2105006</v>
      </c>
      <c r="B1441" s="9">
        <v>21</v>
      </c>
      <c r="C1441" s="10">
        <v>46</v>
      </c>
      <c r="D1441" s="9">
        <v>5</v>
      </c>
      <c r="E1441" s="9">
        <v>6</v>
      </c>
      <c r="F1441" s="9">
        <v>9</v>
      </c>
      <c r="G1441" s="9">
        <v>18</v>
      </c>
    </row>
    <row r="1442" spans="1:7" x14ac:dyDescent="0.25">
      <c r="A1442" s="9">
        <v>2106006</v>
      </c>
      <c r="B1442" s="9">
        <v>21</v>
      </c>
      <c r="C1442" s="10">
        <v>56</v>
      </c>
      <c r="D1442" s="9">
        <v>6</v>
      </c>
      <c r="E1442" s="9">
        <v>6</v>
      </c>
      <c r="F1442" s="9">
        <v>20</v>
      </c>
      <c r="G1442" s="9">
        <v>8</v>
      </c>
    </row>
    <row r="1443" spans="1:7" x14ac:dyDescent="0.25">
      <c r="A1443" s="9">
        <v>2107006</v>
      </c>
      <c r="B1443" s="9">
        <v>21</v>
      </c>
      <c r="C1443" s="10">
        <v>66</v>
      </c>
      <c r="D1443" s="9">
        <v>7</v>
      </c>
      <c r="E1443" s="9">
        <v>6</v>
      </c>
      <c r="F1443" s="9">
        <v>10</v>
      </c>
      <c r="G1443" s="9">
        <v>19</v>
      </c>
    </row>
    <row r="1444" spans="1:7" x14ac:dyDescent="0.25">
      <c r="A1444" s="9">
        <v>2108006</v>
      </c>
      <c r="B1444" s="9">
        <v>21</v>
      </c>
      <c r="C1444" s="10">
        <v>76</v>
      </c>
      <c r="D1444" s="9">
        <v>8</v>
      </c>
      <c r="E1444" s="9">
        <v>6</v>
      </c>
      <c r="F1444" s="9">
        <v>21</v>
      </c>
      <c r="G1444" s="9">
        <v>9</v>
      </c>
    </row>
    <row r="1445" spans="1:7" x14ac:dyDescent="0.25">
      <c r="A1445" s="9">
        <v>2109006</v>
      </c>
      <c r="B1445" s="9">
        <v>21</v>
      </c>
      <c r="C1445" s="10">
        <v>86</v>
      </c>
      <c r="D1445" s="9">
        <v>9</v>
      </c>
      <c r="E1445" s="9">
        <v>6</v>
      </c>
      <c r="F1445" s="9">
        <v>11</v>
      </c>
      <c r="G1445" s="9">
        <v>20</v>
      </c>
    </row>
    <row r="1446" spans="1:7" x14ac:dyDescent="0.25">
      <c r="A1446" s="9">
        <v>2110006</v>
      </c>
      <c r="B1446" s="9">
        <v>21</v>
      </c>
      <c r="C1446" s="10">
        <v>96</v>
      </c>
      <c r="D1446" s="9">
        <v>10</v>
      </c>
      <c r="E1446" s="9">
        <v>6</v>
      </c>
      <c r="F1446" s="9">
        <v>1</v>
      </c>
      <c r="G1446" s="9">
        <v>10</v>
      </c>
    </row>
    <row r="1447" spans="1:7" x14ac:dyDescent="0.25">
      <c r="A1447" s="9">
        <v>2111006</v>
      </c>
      <c r="B1447" s="9">
        <v>21</v>
      </c>
      <c r="C1447" s="10">
        <v>106</v>
      </c>
      <c r="D1447" s="9">
        <v>11</v>
      </c>
      <c r="E1447" s="9">
        <v>6</v>
      </c>
      <c r="F1447" s="9">
        <v>12</v>
      </c>
      <c r="G1447" s="9">
        <v>21</v>
      </c>
    </row>
    <row r="1448" spans="1:7" x14ac:dyDescent="0.25">
      <c r="A1448" s="9">
        <v>2112006</v>
      </c>
      <c r="B1448" s="9">
        <v>21</v>
      </c>
      <c r="C1448" s="10">
        <v>116</v>
      </c>
      <c r="D1448" s="9">
        <v>12</v>
      </c>
      <c r="E1448" s="9">
        <v>6</v>
      </c>
      <c r="F1448" s="9">
        <v>2</v>
      </c>
      <c r="G1448" s="9">
        <v>11</v>
      </c>
    </row>
    <row r="1449" spans="1:7" x14ac:dyDescent="0.25">
      <c r="A1449" s="9">
        <v>2113006</v>
      </c>
      <c r="B1449" s="9">
        <v>21</v>
      </c>
      <c r="C1449" s="10">
        <v>126</v>
      </c>
      <c r="D1449" s="9">
        <v>13</v>
      </c>
      <c r="E1449" s="9">
        <v>6</v>
      </c>
      <c r="F1449" s="9">
        <v>13</v>
      </c>
      <c r="G1449" s="9">
        <v>1</v>
      </c>
    </row>
    <row r="1450" spans="1:7" x14ac:dyDescent="0.25">
      <c r="A1450" s="9">
        <v>2114006</v>
      </c>
      <c r="B1450" s="9">
        <v>21</v>
      </c>
      <c r="C1450" s="10">
        <v>136</v>
      </c>
      <c r="D1450" s="9">
        <v>14</v>
      </c>
      <c r="E1450" s="9">
        <v>6</v>
      </c>
      <c r="F1450" s="9">
        <v>3</v>
      </c>
      <c r="G1450" s="9">
        <v>12</v>
      </c>
    </row>
    <row r="1451" spans="1:7" x14ac:dyDescent="0.25">
      <c r="A1451" s="9">
        <v>2115006</v>
      </c>
      <c r="B1451" s="9">
        <v>21</v>
      </c>
      <c r="C1451" s="10">
        <v>146</v>
      </c>
      <c r="D1451" s="9">
        <v>15</v>
      </c>
      <c r="E1451" s="9">
        <v>6</v>
      </c>
      <c r="F1451" s="9">
        <v>14</v>
      </c>
      <c r="G1451" s="9">
        <v>2</v>
      </c>
    </row>
    <row r="1452" spans="1:7" x14ac:dyDescent="0.25">
      <c r="A1452" s="9">
        <v>2116006</v>
      </c>
      <c r="B1452" s="9">
        <v>21</v>
      </c>
      <c r="C1452" s="10">
        <v>156</v>
      </c>
      <c r="D1452" s="9">
        <v>16</v>
      </c>
      <c r="E1452" s="9">
        <v>6</v>
      </c>
      <c r="F1452" s="9">
        <v>4</v>
      </c>
      <c r="G1452" s="9">
        <v>13</v>
      </c>
    </row>
    <row r="1453" spans="1:7" x14ac:dyDescent="0.25">
      <c r="A1453" s="9">
        <v>2117006</v>
      </c>
      <c r="B1453" s="9">
        <v>21</v>
      </c>
      <c r="C1453" s="10">
        <v>166</v>
      </c>
      <c r="D1453" s="9">
        <v>17</v>
      </c>
      <c r="E1453" s="9">
        <v>6</v>
      </c>
      <c r="F1453" s="9">
        <v>15</v>
      </c>
      <c r="G1453" s="9">
        <v>3</v>
      </c>
    </row>
    <row r="1454" spans="1:7" x14ac:dyDescent="0.25">
      <c r="A1454" s="9">
        <v>2118006</v>
      </c>
      <c r="B1454" s="9">
        <v>21</v>
      </c>
      <c r="C1454" s="10">
        <v>176</v>
      </c>
      <c r="D1454" s="9">
        <v>18</v>
      </c>
      <c r="E1454" s="9">
        <v>6</v>
      </c>
      <c r="F1454" s="9">
        <v>5</v>
      </c>
      <c r="G1454" s="9">
        <v>14</v>
      </c>
    </row>
    <row r="1455" spans="1:7" x14ac:dyDescent="0.25">
      <c r="A1455" s="9">
        <v>2119006</v>
      </c>
      <c r="B1455" s="9">
        <v>21</v>
      </c>
      <c r="C1455" s="10">
        <v>186</v>
      </c>
      <c r="D1455" s="9">
        <v>19</v>
      </c>
      <c r="E1455" s="9">
        <v>6</v>
      </c>
      <c r="F1455" s="9">
        <v>16</v>
      </c>
      <c r="G1455" s="9">
        <v>4</v>
      </c>
    </row>
    <row r="1456" spans="1:7" x14ac:dyDescent="0.25">
      <c r="A1456" s="9">
        <v>2120006</v>
      </c>
      <c r="B1456" s="9">
        <v>21</v>
      </c>
      <c r="C1456" s="10">
        <v>196</v>
      </c>
      <c r="D1456" s="9">
        <v>20</v>
      </c>
      <c r="E1456" s="9">
        <v>6</v>
      </c>
      <c r="F1456" s="9">
        <v>6</v>
      </c>
      <c r="G1456" s="9">
        <v>15</v>
      </c>
    </row>
    <row r="1457" spans="1:7" x14ac:dyDescent="0.25">
      <c r="A1457" s="9">
        <v>2121006</v>
      </c>
      <c r="B1457" s="9">
        <v>21</v>
      </c>
      <c r="C1457" s="10">
        <v>206</v>
      </c>
      <c r="D1457" s="9">
        <v>21</v>
      </c>
      <c r="E1457" s="9">
        <v>6</v>
      </c>
      <c r="F1457" s="9">
        <v>17</v>
      </c>
      <c r="G1457" s="9">
        <v>5</v>
      </c>
    </row>
    <row r="1458" spans="1:7" x14ac:dyDescent="0.25">
      <c r="A1458" s="9">
        <v>2101007</v>
      </c>
      <c r="B1458" s="9">
        <v>21</v>
      </c>
      <c r="C1458" s="10">
        <v>7</v>
      </c>
      <c r="D1458" s="9">
        <v>1</v>
      </c>
      <c r="E1458" s="9">
        <v>7</v>
      </c>
      <c r="F1458" s="9">
        <v>8</v>
      </c>
      <c r="G1458" s="9">
        <v>15</v>
      </c>
    </row>
    <row r="1459" spans="1:7" x14ac:dyDescent="0.25">
      <c r="A1459" s="9">
        <v>2102007</v>
      </c>
      <c r="B1459" s="9">
        <v>21</v>
      </c>
      <c r="C1459" s="10">
        <v>17</v>
      </c>
      <c r="D1459" s="9">
        <v>2</v>
      </c>
      <c r="E1459" s="9">
        <v>7</v>
      </c>
      <c r="F1459" s="9">
        <v>19</v>
      </c>
      <c r="G1459" s="9">
        <v>5</v>
      </c>
    </row>
    <row r="1460" spans="1:7" x14ac:dyDescent="0.25">
      <c r="A1460" s="9">
        <v>2103007</v>
      </c>
      <c r="B1460" s="9">
        <v>21</v>
      </c>
      <c r="C1460" s="10">
        <v>27</v>
      </c>
      <c r="D1460" s="9">
        <v>3</v>
      </c>
      <c r="E1460" s="9">
        <v>7</v>
      </c>
      <c r="F1460" s="9">
        <v>9</v>
      </c>
      <c r="G1460" s="9">
        <v>16</v>
      </c>
    </row>
    <row r="1461" spans="1:7" x14ac:dyDescent="0.25">
      <c r="A1461" s="9">
        <v>2104007</v>
      </c>
      <c r="B1461" s="9">
        <v>21</v>
      </c>
      <c r="C1461" s="10">
        <v>37</v>
      </c>
      <c r="D1461" s="9">
        <v>4</v>
      </c>
      <c r="E1461" s="9">
        <v>7</v>
      </c>
      <c r="F1461" s="9">
        <v>20</v>
      </c>
      <c r="G1461" s="9">
        <v>6</v>
      </c>
    </row>
    <row r="1462" spans="1:7" x14ac:dyDescent="0.25">
      <c r="A1462" s="9">
        <v>2105007</v>
      </c>
      <c r="B1462" s="9">
        <v>21</v>
      </c>
      <c r="C1462" s="10">
        <v>47</v>
      </c>
      <c r="D1462" s="9">
        <v>5</v>
      </c>
      <c r="E1462" s="9">
        <v>7</v>
      </c>
      <c r="F1462" s="9">
        <v>10</v>
      </c>
      <c r="G1462" s="9">
        <v>17</v>
      </c>
    </row>
    <row r="1463" spans="1:7" x14ac:dyDescent="0.25">
      <c r="A1463" s="9">
        <v>2106007</v>
      </c>
      <c r="B1463" s="9">
        <v>21</v>
      </c>
      <c r="C1463" s="10">
        <v>57</v>
      </c>
      <c r="D1463" s="9">
        <v>6</v>
      </c>
      <c r="E1463" s="9">
        <v>7</v>
      </c>
      <c r="F1463" s="9">
        <v>21</v>
      </c>
      <c r="G1463" s="9">
        <v>7</v>
      </c>
    </row>
    <row r="1464" spans="1:7" x14ac:dyDescent="0.25">
      <c r="A1464" s="9">
        <v>2107007</v>
      </c>
      <c r="B1464" s="9">
        <v>21</v>
      </c>
      <c r="C1464" s="10">
        <v>67</v>
      </c>
      <c r="D1464" s="9">
        <v>7</v>
      </c>
      <c r="E1464" s="9">
        <v>7</v>
      </c>
      <c r="F1464" s="9">
        <v>11</v>
      </c>
      <c r="G1464" s="9">
        <v>18</v>
      </c>
    </row>
    <row r="1465" spans="1:7" x14ac:dyDescent="0.25">
      <c r="A1465" s="9">
        <v>2108007</v>
      </c>
      <c r="B1465" s="9">
        <v>21</v>
      </c>
      <c r="C1465" s="10">
        <v>77</v>
      </c>
      <c r="D1465" s="9">
        <v>8</v>
      </c>
      <c r="E1465" s="9">
        <v>7</v>
      </c>
      <c r="F1465" s="9">
        <v>1</v>
      </c>
      <c r="G1465" s="9">
        <v>8</v>
      </c>
    </row>
    <row r="1466" spans="1:7" x14ac:dyDescent="0.25">
      <c r="A1466" s="9">
        <v>2109007</v>
      </c>
      <c r="B1466" s="9">
        <v>21</v>
      </c>
      <c r="C1466" s="10">
        <v>87</v>
      </c>
      <c r="D1466" s="9">
        <v>9</v>
      </c>
      <c r="E1466" s="9">
        <v>7</v>
      </c>
      <c r="F1466" s="9">
        <v>12</v>
      </c>
      <c r="G1466" s="9">
        <v>19</v>
      </c>
    </row>
    <row r="1467" spans="1:7" x14ac:dyDescent="0.25">
      <c r="A1467" s="9">
        <v>2110007</v>
      </c>
      <c r="B1467" s="9">
        <v>21</v>
      </c>
      <c r="C1467" s="10">
        <v>97</v>
      </c>
      <c r="D1467" s="9">
        <v>10</v>
      </c>
      <c r="E1467" s="9">
        <v>7</v>
      </c>
      <c r="F1467" s="9">
        <v>2</v>
      </c>
      <c r="G1467" s="9">
        <v>9</v>
      </c>
    </row>
    <row r="1468" spans="1:7" x14ac:dyDescent="0.25">
      <c r="A1468" s="9">
        <v>2111007</v>
      </c>
      <c r="B1468" s="9">
        <v>21</v>
      </c>
      <c r="C1468" s="10">
        <v>107</v>
      </c>
      <c r="D1468" s="9">
        <v>11</v>
      </c>
      <c r="E1468" s="9">
        <v>7</v>
      </c>
      <c r="F1468" s="9">
        <v>13</v>
      </c>
      <c r="G1468" s="9">
        <v>20</v>
      </c>
    </row>
    <row r="1469" spans="1:7" x14ac:dyDescent="0.25">
      <c r="A1469" s="9">
        <v>2112007</v>
      </c>
      <c r="B1469" s="9">
        <v>21</v>
      </c>
      <c r="C1469" s="10">
        <v>117</v>
      </c>
      <c r="D1469" s="9">
        <v>12</v>
      </c>
      <c r="E1469" s="9">
        <v>7</v>
      </c>
      <c r="F1469" s="9">
        <v>3</v>
      </c>
      <c r="G1469" s="9">
        <v>10</v>
      </c>
    </row>
    <row r="1470" spans="1:7" x14ac:dyDescent="0.25">
      <c r="A1470" s="9">
        <v>2113007</v>
      </c>
      <c r="B1470" s="9">
        <v>21</v>
      </c>
      <c r="C1470" s="10">
        <v>127</v>
      </c>
      <c r="D1470" s="9">
        <v>13</v>
      </c>
      <c r="E1470" s="9">
        <v>7</v>
      </c>
      <c r="F1470" s="9">
        <v>14</v>
      </c>
      <c r="G1470" s="9">
        <v>21</v>
      </c>
    </row>
    <row r="1471" spans="1:7" x14ac:dyDescent="0.25">
      <c r="A1471" s="9">
        <v>2114007</v>
      </c>
      <c r="B1471" s="9">
        <v>21</v>
      </c>
      <c r="C1471" s="10">
        <v>137</v>
      </c>
      <c r="D1471" s="9">
        <v>14</v>
      </c>
      <c r="E1471" s="9">
        <v>7</v>
      </c>
      <c r="F1471" s="9">
        <v>4</v>
      </c>
      <c r="G1471" s="9">
        <v>11</v>
      </c>
    </row>
    <row r="1472" spans="1:7" x14ac:dyDescent="0.25">
      <c r="A1472" s="9">
        <v>2115007</v>
      </c>
      <c r="B1472" s="9">
        <v>21</v>
      </c>
      <c r="C1472" s="10">
        <v>147</v>
      </c>
      <c r="D1472" s="9">
        <v>15</v>
      </c>
      <c r="E1472" s="9">
        <v>7</v>
      </c>
      <c r="F1472" s="9">
        <v>15</v>
      </c>
      <c r="G1472" s="9">
        <v>1</v>
      </c>
    </row>
    <row r="1473" spans="1:7" x14ac:dyDescent="0.25">
      <c r="A1473" s="9">
        <v>2116007</v>
      </c>
      <c r="B1473" s="9">
        <v>21</v>
      </c>
      <c r="C1473" s="10">
        <v>157</v>
      </c>
      <c r="D1473" s="9">
        <v>16</v>
      </c>
      <c r="E1473" s="9">
        <v>7</v>
      </c>
      <c r="F1473" s="9">
        <v>5</v>
      </c>
      <c r="G1473" s="9">
        <v>12</v>
      </c>
    </row>
    <row r="1474" spans="1:7" x14ac:dyDescent="0.25">
      <c r="A1474" s="9">
        <v>2117007</v>
      </c>
      <c r="B1474" s="9">
        <v>21</v>
      </c>
      <c r="C1474" s="10">
        <v>167</v>
      </c>
      <c r="D1474" s="9">
        <v>17</v>
      </c>
      <c r="E1474" s="9">
        <v>7</v>
      </c>
      <c r="F1474" s="9">
        <v>16</v>
      </c>
      <c r="G1474" s="9">
        <v>2</v>
      </c>
    </row>
    <row r="1475" spans="1:7" x14ac:dyDescent="0.25">
      <c r="A1475" s="9">
        <v>2118007</v>
      </c>
      <c r="B1475" s="9">
        <v>21</v>
      </c>
      <c r="C1475" s="10">
        <v>177</v>
      </c>
      <c r="D1475" s="9">
        <v>18</v>
      </c>
      <c r="E1475" s="9">
        <v>7</v>
      </c>
      <c r="F1475" s="9">
        <v>6</v>
      </c>
      <c r="G1475" s="9">
        <v>13</v>
      </c>
    </row>
    <row r="1476" spans="1:7" x14ac:dyDescent="0.25">
      <c r="A1476" s="9">
        <v>2119007</v>
      </c>
      <c r="B1476" s="9">
        <v>21</v>
      </c>
      <c r="C1476" s="10">
        <v>187</v>
      </c>
      <c r="D1476" s="9">
        <v>19</v>
      </c>
      <c r="E1476" s="9">
        <v>7</v>
      </c>
      <c r="F1476" s="9">
        <v>17</v>
      </c>
      <c r="G1476" s="9">
        <v>3</v>
      </c>
    </row>
    <row r="1477" spans="1:7" x14ac:dyDescent="0.25">
      <c r="A1477" s="9">
        <v>2120007</v>
      </c>
      <c r="B1477" s="9">
        <v>21</v>
      </c>
      <c r="C1477" s="10">
        <v>197</v>
      </c>
      <c r="D1477" s="9">
        <v>20</v>
      </c>
      <c r="E1477" s="9">
        <v>7</v>
      </c>
      <c r="F1477" s="9">
        <v>7</v>
      </c>
      <c r="G1477" s="9">
        <v>14</v>
      </c>
    </row>
    <row r="1478" spans="1:7" x14ac:dyDescent="0.25">
      <c r="A1478" s="9">
        <v>2121007</v>
      </c>
      <c r="B1478" s="9">
        <v>21</v>
      </c>
      <c r="C1478" s="10">
        <v>207</v>
      </c>
      <c r="D1478" s="9">
        <v>21</v>
      </c>
      <c r="E1478" s="9">
        <v>7</v>
      </c>
      <c r="F1478" s="9">
        <v>18</v>
      </c>
      <c r="G1478" s="9">
        <v>4</v>
      </c>
    </row>
    <row r="1479" spans="1:7" x14ac:dyDescent="0.25">
      <c r="A1479" s="9">
        <v>2101008</v>
      </c>
      <c r="B1479" s="9">
        <v>21</v>
      </c>
      <c r="C1479" s="10">
        <v>8</v>
      </c>
      <c r="D1479" s="9">
        <v>1</v>
      </c>
      <c r="E1479" s="9">
        <v>8</v>
      </c>
      <c r="F1479" s="9">
        <v>9</v>
      </c>
      <c r="G1479" s="9">
        <v>14</v>
      </c>
    </row>
    <row r="1480" spans="1:7" x14ac:dyDescent="0.25">
      <c r="A1480" s="9">
        <v>2102008</v>
      </c>
      <c r="B1480" s="9">
        <v>21</v>
      </c>
      <c r="C1480" s="10">
        <v>18</v>
      </c>
      <c r="D1480" s="9">
        <v>2</v>
      </c>
      <c r="E1480" s="9">
        <v>8</v>
      </c>
      <c r="F1480" s="9">
        <v>20</v>
      </c>
      <c r="G1480" s="9">
        <v>4</v>
      </c>
    </row>
    <row r="1481" spans="1:7" x14ac:dyDescent="0.25">
      <c r="A1481" s="9">
        <v>2103008</v>
      </c>
      <c r="B1481" s="9">
        <v>21</v>
      </c>
      <c r="C1481" s="10">
        <v>28</v>
      </c>
      <c r="D1481" s="9">
        <v>3</v>
      </c>
      <c r="E1481" s="9">
        <v>8</v>
      </c>
      <c r="F1481" s="9">
        <v>10</v>
      </c>
      <c r="G1481" s="9">
        <v>15</v>
      </c>
    </row>
    <row r="1482" spans="1:7" x14ac:dyDescent="0.25">
      <c r="A1482" s="9">
        <v>2104008</v>
      </c>
      <c r="B1482" s="9">
        <v>21</v>
      </c>
      <c r="C1482" s="10">
        <v>38</v>
      </c>
      <c r="D1482" s="9">
        <v>4</v>
      </c>
      <c r="E1482" s="9">
        <v>8</v>
      </c>
      <c r="F1482" s="9">
        <v>21</v>
      </c>
      <c r="G1482" s="9">
        <v>5</v>
      </c>
    </row>
    <row r="1483" spans="1:7" x14ac:dyDescent="0.25">
      <c r="A1483" s="9">
        <v>2105008</v>
      </c>
      <c r="B1483" s="9">
        <v>21</v>
      </c>
      <c r="C1483" s="10">
        <v>48</v>
      </c>
      <c r="D1483" s="9">
        <v>5</v>
      </c>
      <c r="E1483" s="9">
        <v>8</v>
      </c>
      <c r="F1483" s="9">
        <v>11</v>
      </c>
      <c r="G1483" s="9">
        <v>16</v>
      </c>
    </row>
    <row r="1484" spans="1:7" x14ac:dyDescent="0.25">
      <c r="A1484" s="9">
        <v>2106008</v>
      </c>
      <c r="B1484" s="9">
        <v>21</v>
      </c>
      <c r="C1484" s="10">
        <v>58</v>
      </c>
      <c r="D1484" s="9">
        <v>6</v>
      </c>
      <c r="E1484" s="9">
        <v>8</v>
      </c>
      <c r="F1484" s="9">
        <v>1</v>
      </c>
      <c r="G1484" s="9">
        <v>6</v>
      </c>
    </row>
    <row r="1485" spans="1:7" x14ac:dyDescent="0.25">
      <c r="A1485" s="9">
        <v>2107008</v>
      </c>
      <c r="B1485" s="9">
        <v>21</v>
      </c>
      <c r="C1485" s="10">
        <v>68</v>
      </c>
      <c r="D1485" s="9">
        <v>7</v>
      </c>
      <c r="E1485" s="9">
        <v>8</v>
      </c>
      <c r="F1485" s="9">
        <v>12</v>
      </c>
      <c r="G1485" s="9">
        <v>17</v>
      </c>
    </row>
    <row r="1486" spans="1:7" x14ac:dyDescent="0.25">
      <c r="A1486" s="9">
        <v>2108008</v>
      </c>
      <c r="B1486" s="9">
        <v>21</v>
      </c>
      <c r="C1486" s="10">
        <v>78</v>
      </c>
      <c r="D1486" s="9">
        <v>8</v>
      </c>
      <c r="E1486" s="9">
        <v>8</v>
      </c>
      <c r="F1486" s="9">
        <v>2</v>
      </c>
      <c r="G1486" s="9">
        <v>7</v>
      </c>
    </row>
    <row r="1487" spans="1:7" x14ac:dyDescent="0.25">
      <c r="A1487" s="9">
        <v>2109008</v>
      </c>
      <c r="B1487" s="9">
        <v>21</v>
      </c>
      <c r="C1487" s="10">
        <v>88</v>
      </c>
      <c r="D1487" s="9">
        <v>9</v>
      </c>
      <c r="E1487" s="9">
        <v>8</v>
      </c>
      <c r="F1487" s="9">
        <v>13</v>
      </c>
      <c r="G1487" s="9">
        <v>18</v>
      </c>
    </row>
    <row r="1488" spans="1:7" x14ac:dyDescent="0.25">
      <c r="A1488" s="9">
        <v>2110008</v>
      </c>
      <c r="B1488" s="9">
        <v>21</v>
      </c>
      <c r="C1488" s="10">
        <v>98</v>
      </c>
      <c r="D1488" s="9">
        <v>10</v>
      </c>
      <c r="E1488" s="9">
        <v>8</v>
      </c>
      <c r="F1488" s="9">
        <v>3</v>
      </c>
      <c r="G1488" s="9">
        <v>8</v>
      </c>
    </row>
    <row r="1489" spans="1:7" x14ac:dyDescent="0.25">
      <c r="A1489" s="9">
        <v>2111008</v>
      </c>
      <c r="B1489" s="9">
        <v>21</v>
      </c>
      <c r="C1489" s="10">
        <v>108</v>
      </c>
      <c r="D1489" s="9">
        <v>11</v>
      </c>
      <c r="E1489" s="9">
        <v>8</v>
      </c>
      <c r="F1489" s="9">
        <v>14</v>
      </c>
      <c r="G1489" s="9">
        <v>19</v>
      </c>
    </row>
    <row r="1490" spans="1:7" x14ac:dyDescent="0.25">
      <c r="A1490" s="9">
        <v>2112008</v>
      </c>
      <c r="B1490" s="9">
        <v>21</v>
      </c>
      <c r="C1490" s="10">
        <v>118</v>
      </c>
      <c r="D1490" s="9">
        <v>12</v>
      </c>
      <c r="E1490" s="9">
        <v>8</v>
      </c>
      <c r="F1490" s="9">
        <v>4</v>
      </c>
      <c r="G1490" s="9">
        <v>9</v>
      </c>
    </row>
    <row r="1491" spans="1:7" x14ac:dyDescent="0.25">
      <c r="A1491" s="9">
        <v>2113008</v>
      </c>
      <c r="B1491" s="9">
        <v>21</v>
      </c>
      <c r="C1491" s="10">
        <v>128</v>
      </c>
      <c r="D1491" s="9">
        <v>13</v>
      </c>
      <c r="E1491" s="9">
        <v>8</v>
      </c>
      <c r="F1491" s="9">
        <v>15</v>
      </c>
      <c r="G1491" s="9">
        <v>20</v>
      </c>
    </row>
    <row r="1492" spans="1:7" x14ac:dyDescent="0.25">
      <c r="A1492" s="9">
        <v>2114008</v>
      </c>
      <c r="B1492" s="9">
        <v>21</v>
      </c>
      <c r="C1492" s="10">
        <v>138</v>
      </c>
      <c r="D1492" s="9">
        <v>14</v>
      </c>
      <c r="E1492" s="9">
        <v>8</v>
      </c>
      <c r="F1492" s="9">
        <v>5</v>
      </c>
      <c r="G1492" s="9">
        <v>10</v>
      </c>
    </row>
    <row r="1493" spans="1:7" x14ac:dyDescent="0.25">
      <c r="A1493" s="9">
        <v>2115008</v>
      </c>
      <c r="B1493" s="9">
        <v>21</v>
      </c>
      <c r="C1493" s="10">
        <v>148</v>
      </c>
      <c r="D1493" s="9">
        <v>15</v>
      </c>
      <c r="E1493" s="9">
        <v>8</v>
      </c>
      <c r="F1493" s="9">
        <v>16</v>
      </c>
      <c r="G1493" s="9">
        <v>21</v>
      </c>
    </row>
    <row r="1494" spans="1:7" x14ac:dyDescent="0.25">
      <c r="A1494" s="9">
        <v>2116008</v>
      </c>
      <c r="B1494" s="9">
        <v>21</v>
      </c>
      <c r="C1494" s="10">
        <v>158</v>
      </c>
      <c r="D1494" s="9">
        <v>16</v>
      </c>
      <c r="E1494" s="9">
        <v>8</v>
      </c>
      <c r="F1494" s="9">
        <v>6</v>
      </c>
      <c r="G1494" s="9">
        <v>11</v>
      </c>
    </row>
    <row r="1495" spans="1:7" x14ac:dyDescent="0.25">
      <c r="A1495" s="9">
        <v>2117008</v>
      </c>
      <c r="B1495" s="9">
        <v>21</v>
      </c>
      <c r="C1495" s="10">
        <v>168</v>
      </c>
      <c r="D1495" s="9">
        <v>17</v>
      </c>
      <c r="E1495" s="9">
        <v>8</v>
      </c>
      <c r="F1495" s="9">
        <v>17</v>
      </c>
      <c r="G1495" s="9">
        <v>1</v>
      </c>
    </row>
    <row r="1496" spans="1:7" x14ac:dyDescent="0.25">
      <c r="A1496" s="9">
        <v>2118008</v>
      </c>
      <c r="B1496" s="9">
        <v>21</v>
      </c>
      <c r="C1496" s="10">
        <v>178</v>
      </c>
      <c r="D1496" s="9">
        <v>18</v>
      </c>
      <c r="E1496" s="9">
        <v>8</v>
      </c>
      <c r="F1496" s="9">
        <v>7</v>
      </c>
      <c r="G1496" s="9">
        <v>12</v>
      </c>
    </row>
    <row r="1497" spans="1:7" x14ac:dyDescent="0.25">
      <c r="A1497" s="9">
        <v>2119008</v>
      </c>
      <c r="B1497" s="9">
        <v>21</v>
      </c>
      <c r="C1497" s="10">
        <v>188</v>
      </c>
      <c r="D1497" s="9">
        <v>19</v>
      </c>
      <c r="E1497" s="9">
        <v>8</v>
      </c>
      <c r="F1497" s="9">
        <v>18</v>
      </c>
      <c r="G1497" s="9">
        <v>2</v>
      </c>
    </row>
    <row r="1498" spans="1:7" x14ac:dyDescent="0.25">
      <c r="A1498" s="9">
        <v>2120008</v>
      </c>
      <c r="B1498" s="9">
        <v>21</v>
      </c>
      <c r="C1498" s="10">
        <v>198</v>
      </c>
      <c r="D1498" s="9">
        <v>20</v>
      </c>
      <c r="E1498" s="9">
        <v>8</v>
      </c>
      <c r="F1498" s="9">
        <v>8</v>
      </c>
      <c r="G1498" s="9">
        <v>13</v>
      </c>
    </row>
    <row r="1499" spans="1:7" x14ac:dyDescent="0.25">
      <c r="A1499" s="9">
        <v>2121008</v>
      </c>
      <c r="B1499" s="9">
        <v>21</v>
      </c>
      <c r="C1499" s="10">
        <v>208</v>
      </c>
      <c r="D1499" s="9">
        <v>21</v>
      </c>
      <c r="E1499" s="9">
        <v>8</v>
      </c>
      <c r="F1499" s="9">
        <v>19</v>
      </c>
      <c r="G1499" s="9">
        <v>3</v>
      </c>
    </row>
    <row r="1500" spans="1:7" x14ac:dyDescent="0.25">
      <c r="A1500" s="9">
        <v>2101009</v>
      </c>
      <c r="B1500" s="9">
        <v>21</v>
      </c>
      <c r="C1500" s="10">
        <v>9</v>
      </c>
      <c r="D1500" s="9">
        <v>1</v>
      </c>
      <c r="E1500" s="9">
        <v>9</v>
      </c>
      <c r="F1500" s="9">
        <v>10</v>
      </c>
      <c r="G1500" s="9">
        <v>13</v>
      </c>
    </row>
    <row r="1501" spans="1:7" x14ac:dyDescent="0.25">
      <c r="A1501" s="9">
        <v>2102009</v>
      </c>
      <c r="B1501" s="9">
        <v>21</v>
      </c>
      <c r="C1501" s="10">
        <v>19</v>
      </c>
      <c r="D1501" s="9">
        <v>2</v>
      </c>
      <c r="E1501" s="9">
        <v>9</v>
      </c>
      <c r="F1501" s="9">
        <v>21</v>
      </c>
      <c r="G1501" s="9">
        <v>3</v>
      </c>
    </row>
    <row r="1502" spans="1:7" x14ac:dyDescent="0.25">
      <c r="A1502" s="9">
        <v>2103009</v>
      </c>
      <c r="B1502" s="9">
        <v>21</v>
      </c>
      <c r="C1502" s="10">
        <v>29</v>
      </c>
      <c r="D1502" s="9">
        <v>3</v>
      </c>
      <c r="E1502" s="9">
        <v>9</v>
      </c>
      <c r="F1502" s="9">
        <v>11</v>
      </c>
      <c r="G1502" s="9">
        <v>14</v>
      </c>
    </row>
    <row r="1503" spans="1:7" x14ac:dyDescent="0.25">
      <c r="A1503" s="9">
        <v>2104009</v>
      </c>
      <c r="B1503" s="9">
        <v>21</v>
      </c>
      <c r="C1503" s="10">
        <v>39</v>
      </c>
      <c r="D1503" s="9">
        <v>4</v>
      </c>
      <c r="E1503" s="9">
        <v>9</v>
      </c>
      <c r="F1503" s="9">
        <v>1</v>
      </c>
      <c r="G1503" s="9">
        <v>4</v>
      </c>
    </row>
    <row r="1504" spans="1:7" x14ac:dyDescent="0.25">
      <c r="A1504" s="9">
        <v>2105009</v>
      </c>
      <c r="B1504" s="9">
        <v>21</v>
      </c>
      <c r="C1504" s="10">
        <v>49</v>
      </c>
      <c r="D1504" s="9">
        <v>5</v>
      </c>
      <c r="E1504" s="9">
        <v>9</v>
      </c>
      <c r="F1504" s="9">
        <v>12</v>
      </c>
      <c r="G1504" s="9">
        <v>15</v>
      </c>
    </row>
    <row r="1505" spans="1:7" x14ac:dyDescent="0.25">
      <c r="A1505" s="9">
        <v>2106009</v>
      </c>
      <c r="B1505" s="9">
        <v>21</v>
      </c>
      <c r="C1505" s="10">
        <v>59</v>
      </c>
      <c r="D1505" s="9">
        <v>6</v>
      </c>
      <c r="E1505" s="9">
        <v>9</v>
      </c>
      <c r="F1505" s="9">
        <v>2</v>
      </c>
      <c r="G1505" s="9">
        <v>5</v>
      </c>
    </row>
    <row r="1506" spans="1:7" x14ac:dyDescent="0.25">
      <c r="A1506" s="9">
        <v>2107009</v>
      </c>
      <c r="B1506" s="9">
        <v>21</v>
      </c>
      <c r="C1506" s="10">
        <v>69</v>
      </c>
      <c r="D1506" s="9">
        <v>7</v>
      </c>
      <c r="E1506" s="9">
        <v>9</v>
      </c>
      <c r="F1506" s="9">
        <v>13</v>
      </c>
      <c r="G1506" s="9">
        <v>16</v>
      </c>
    </row>
    <row r="1507" spans="1:7" x14ac:dyDescent="0.25">
      <c r="A1507" s="9">
        <v>2108009</v>
      </c>
      <c r="B1507" s="9">
        <v>21</v>
      </c>
      <c r="C1507" s="10">
        <v>79</v>
      </c>
      <c r="D1507" s="9">
        <v>8</v>
      </c>
      <c r="E1507" s="9">
        <v>9</v>
      </c>
      <c r="F1507" s="9">
        <v>3</v>
      </c>
      <c r="G1507" s="9">
        <v>6</v>
      </c>
    </row>
    <row r="1508" spans="1:7" x14ac:dyDescent="0.25">
      <c r="A1508" s="9">
        <v>2109009</v>
      </c>
      <c r="B1508" s="9">
        <v>21</v>
      </c>
      <c r="C1508" s="10">
        <v>89</v>
      </c>
      <c r="D1508" s="9">
        <v>9</v>
      </c>
      <c r="E1508" s="9">
        <v>9</v>
      </c>
      <c r="F1508" s="9">
        <v>14</v>
      </c>
      <c r="G1508" s="9">
        <v>17</v>
      </c>
    </row>
    <row r="1509" spans="1:7" x14ac:dyDescent="0.25">
      <c r="A1509" s="9">
        <v>2110009</v>
      </c>
      <c r="B1509" s="9">
        <v>21</v>
      </c>
      <c r="C1509" s="10">
        <v>99</v>
      </c>
      <c r="D1509" s="9">
        <v>10</v>
      </c>
      <c r="E1509" s="9">
        <v>9</v>
      </c>
      <c r="F1509" s="9">
        <v>4</v>
      </c>
      <c r="G1509" s="9">
        <v>7</v>
      </c>
    </row>
    <row r="1510" spans="1:7" x14ac:dyDescent="0.25">
      <c r="A1510" s="9">
        <v>2111009</v>
      </c>
      <c r="B1510" s="9">
        <v>21</v>
      </c>
      <c r="C1510" s="10">
        <v>109</v>
      </c>
      <c r="D1510" s="9">
        <v>11</v>
      </c>
      <c r="E1510" s="9">
        <v>9</v>
      </c>
      <c r="F1510" s="9">
        <v>15</v>
      </c>
      <c r="G1510" s="9">
        <v>18</v>
      </c>
    </row>
    <row r="1511" spans="1:7" x14ac:dyDescent="0.25">
      <c r="A1511" s="9">
        <v>2112009</v>
      </c>
      <c r="B1511" s="9">
        <v>21</v>
      </c>
      <c r="C1511" s="10">
        <v>119</v>
      </c>
      <c r="D1511" s="9">
        <v>12</v>
      </c>
      <c r="E1511" s="9">
        <v>9</v>
      </c>
      <c r="F1511" s="9">
        <v>5</v>
      </c>
      <c r="G1511" s="9">
        <v>8</v>
      </c>
    </row>
    <row r="1512" spans="1:7" x14ac:dyDescent="0.25">
      <c r="A1512" s="9">
        <v>2113009</v>
      </c>
      <c r="B1512" s="9">
        <v>21</v>
      </c>
      <c r="C1512" s="10">
        <v>129</v>
      </c>
      <c r="D1512" s="9">
        <v>13</v>
      </c>
      <c r="E1512" s="9">
        <v>9</v>
      </c>
      <c r="F1512" s="9">
        <v>16</v>
      </c>
      <c r="G1512" s="9">
        <v>19</v>
      </c>
    </row>
    <row r="1513" spans="1:7" x14ac:dyDescent="0.25">
      <c r="A1513" s="9">
        <v>2114009</v>
      </c>
      <c r="B1513" s="9">
        <v>21</v>
      </c>
      <c r="C1513" s="10">
        <v>139</v>
      </c>
      <c r="D1513" s="9">
        <v>14</v>
      </c>
      <c r="E1513" s="9">
        <v>9</v>
      </c>
      <c r="F1513" s="9">
        <v>6</v>
      </c>
      <c r="G1513" s="9">
        <v>9</v>
      </c>
    </row>
    <row r="1514" spans="1:7" x14ac:dyDescent="0.25">
      <c r="A1514" s="9">
        <v>2115009</v>
      </c>
      <c r="B1514" s="9">
        <v>21</v>
      </c>
      <c r="C1514" s="10">
        <v>149</v>
      </c>
      <c r="D1514" s="9">
        <v>15</v>
      </c>
      <c r="E1514" s="9">
        <v>9</v>
      </c>
      <c r="F1514" s="9">
        <v>17</v>
      </c>
      <c r="G1514" s="9">
        <v>20</v>
      </c>
    </row>
    <row r="1515" spans="1:7" x14ac:dyDescent="0.25">
      <c r="A1515" s="9">
        <v>2116009</v>
      </c>
      <c r="B1515" s="9">
        <v>21</v>
      </c>
      <c r="C1515" s="10">
        <v>159</v>
      </c>
      <c r="D1515" s="9">
        <v>16</v>
      </c>
      <c r="E1515" s="9">
        <v>9</v>
      </c>
      <c r="F1515" s="9">
        <v>7</v>
      </c>
      <c r="G1515" s="9">
        <v>10</v>
      </c>
    </row>
    <row r="1516" spans="1:7" x14ac:dyDescent="0.25">
      <c r="A1516" s="9">
        <v>2117009</v>
      </c>
      <c r="B1516" s="9">
        <v>21</v>
      </c>
      <c r="C1516" s="10">
        <v>169</v>
      </c>
      <c r="D1516" s="9">
        <v>17</v>
      </c>
      <c r="E1516" s="9">
        <v>9</v>
      </c>
      <c r="F1516" s="9">
        <v>18</v>
      </c>
      <c r="G1516" s="9">
        <v>21</v>
      </c>
    </row>
    <row r="1517" spans="1:7" x14ac:dyDescent="0.25">
      <c r="A1517" s="9">
        <v>2118009</v>
      </c>
      <c r="B1517" s="9">
        <v>21</v>
      </c>
      <c r="C1517" s="10">
        <v>179</v>
      </c>
      <c r="D1517" s="9">
        <v>18</v>
      </c>
      <c r="E1517" s="9">
        <v>9</v>
      </c>
      <c r="F1517" s="9">
        <v>8</v>
      </c>
      <c r="G1517" s="9">
        <v>11</v>
      </c>
    </row>
    <row r="1518" spans="1:7" x14ac:dyDescent="0.25">
      <c r="A1518" s="9">
        <v>2119009</v>
      </c>
      <c r="B1518" s="9">
        <v>21</v>
      </c>
      <c r="C1518" s="10">
        <v>189</v>
      </c>
      <c r="D1518" s="9">
        <v>19</v>
      </c>
      <c r="E1518" s="9">
        <v>9</v>
      </c>
      <c r="F1518" s="9">
        <v>19</v>
      </c>
      <c r="G1518" s="9">
        <v>1</v>
      </c>
    </row>
    <row r="1519" spans="1:7" x14ac:dyDescent="0.25">
      <c r="A1519" s="9">
        <v>2120009</v>
      </c>
      <c r="B1519" s="9">
        <v>21</v>
      </c>
      <c r="C1519" s="10">
        <v>199</v>
      </c>
      <c r="D1519" s="9">
        <v>20</v>
      </c>
      <c r="E1519" s="9">
        <v>9</v>
      </c>
      <c r="F1519" s="9">
        <v>9</v>
      </c>
      <c r="G1519" s="9">
        <v>12</v>
      </c>
    </row>
    <row r="1520" spans="1:7" x14ac:dyDescent="0.25">
      <c r="A1520" s="9">
        <v>2121009</v>
      </c>
      <c r="B1520" s="9">
        <v>21</v>
      </c>
      <c r="C1520" s="10">
        <v>209</v>
      </c>
      <c r="D1520" s="9">
        <v>21</v>
      </c>
      <c r="E1520" s="9">
        <v>9</v>
      </c>
      <c r="F1520" s="9">
        <v>20</v>
      </c>
      <c r="G1520" s="9">
        <v>2</v>
      </c>
    </row>
    <row r="1521" spans="1:7" x14ac:dyDescent="0.25">
      <c r="A1521" s="9">
        <v>2101010</v>
      </c>
      <c r="B1521" s="9">
        <v>21</v>
      </c>
      <c r="C1521" s="10">
        <v>10</v>
      </c>
      <c r="D1521" s="9">
        <v>1</v>
      </c>
      <c r="E1521" s="9">
        <v>10</v>
      </c>
      <c r="F1521" s="9">
        <v>11</v>
      </c>
      <c r="G1521" s="9">
        <v>12</v>
      </c>
    </row>
    <row r="1522" spans="1:7" x14ac:dyDescent="0.25">
      <c r="A1522" s="9">
        <v>2102010</v>
      </c>
      <c r="B1522" s="9">
        <v>21</v>
      </c>
      <c r="C1522" s="10">
        <v>20</v>
      </c>
      <c r="D1522" s="9">
        <v>2</v>
      </c>
      <c r="E1522" s="9">
        <v>10</v>
      </c>
      <c r="F1522" s="9">
        <v>1</v>
      </c>
      <c r="G1522" s="9">
        <v>2</v>
      </c>
    </row>
    <row r="1523" spans="1:7" x14ac:dyDescent="0.25">
      <c r="A1523" s="9">
        <v>2103010</v>
      </c>
      <c r="B1523" s="9">
        <v>21</v>
      </c>
      <c r="C1523" s="10">
        <v>30</v>
      </c>
      <c r="D1523" s="9">
        <v>3</v>
      </c>
      <c r="E1523" s="9">
        <v>10</v>
      </c>
      <c r="F1523" s="9">
        <v>12</v>
      </c>
      <c r="G1523" s="9">
        <v>13</v>
      </c>
    </row>
    <row r="1524" spans="1:7" x14ac:dyDescent="0.25">
      <c r="A1524" s="9">
        <v>2104010</v>
      </c>
      <c r="B1524" s="9">
        <v>21</v>
      </c>
      <c r="C1524" s="10">
        <v>40</v>
      </c>
      <c r="D1524" s="9">
        <v>4</v>
      </c>
      <c r="E1524" s="9">
        <v>10</v>
      </c>
      <c r="F1524" s="9">
        <v>2</v>
      </c>
      <c r="G1524" s="9">
        <v>3</v>
      </c>
    </row>
    <row r="1525" spans="1:7" x14ac:dyDescent="0.25">
      <c r="A1525" s="9">
        <v>2105010</v>
      </c>
      <c r="B1525" s="9">
        <v>21</v>
      </c>
      <c r="C1525" s="10">
        <v>50</v>
      </c>
      <c r="D1525" s="9">
        <v>5</v>
      </c>
      <c r="E1525" s="9">
        <v>10</v>
      </c>
      <c r="F1525" s="9">
        <v>13</v>
      </c>
      <c r="G1525" s="9">
        <v>14</v>
      </c>
    </row>
    <row r="1526" spans="1:7" x14ac:dyDescent="0.25">
      <c r="A1526" s="9">
        <v>2106010</v>
      </c>
      <c r="B1526" s="9">
        <v>21</v>
      </c>
      <c r="C1526" s="10">
        <v>60</v>
      </c>
      <c r="D1526" s="9">
        <v>6</v>
      </c>
      <c r="E1526" s="9">
        <v>10</v>
      </c>
      <c r="F1526" s="9">
        <v>3</v>
      </c>
      <c r="G1526" s="9">
        <v>4</v>
      </c>
    </row>
    <row r="1527" spans="1:7" x14ac:dyDescent="0.25">
      <c r="A1527" s="9">
        <v>2107010</v>
      </c>
      <c r="B1527" s="9">
        <v>21</v>
      </c>
      <c r="C1527" s="10">
        <v>70</v>
      </c>
      <c r="D1527" s="9">
        <v>7</v>
      </c>
      <c r="E1527" s="9">
        <v>10</v>
      </c>
      <c r="F1527" s="9">
        <v>14</v>
      </c>
      <c r="G1527" s="9">
        <v>15</v>
      </c>
    </row>
    <row r="1528" spans="1:7" x14ac:dyDescent="0.25">
      <c r="A1528" s="9">
        <v>2108010</v>
      </c>
      <c r="B1528" s="9">
        <v>21</v>
      </c>
      <c r="C1528" s="10">
        <v>80</v>
      </c>
      <c r="D1528" s="9">
        <v>8</v>
      </c>
      <c r="E1528" s="9">
        <v>10</v>
      </c>
      <c r="F1528" s="9">
        <v>4</v>
      </c>
      <c r="G1528" s="9">
        <v>5</v>
      </c>
    </row>
    <row r="1529" spans="1:7" x14ac:dyDescent="0.25">
      <c r="A1529" s="9">
        <v>2109010</v>
      </c>
      <c r="B1529" s="9">
        <v>21</v>
      </c>
      <c r="C1529" s="10">
        <v>90</v>
      </c>
      <c r="D1529" s="9">
        <v>9</v>
      </c>
      <c r="E1529" s="9">
        <v>10</v>
      </c>
      <c r="F1529" s="9">
        <v>15</v>
      </c>
      <c r="G1529" s="9">
        <v>16</v>
      </c>
    </row>
    <row r="1530" spans="1:7" x14ac:dyDescent="0.25">
      <c r="A1530" s="9">
        <v>2110010</v>
      </c>
      <c r="B1530" s="9">
        <v>21</v>
      </c>
      <c r="C1530" s="10">
        <v>100</v>
      </c>
      <c r="D1530" s="9">
        <v>10</v>
      </c>
      <c r="E1530" s="9">
        <v>10</v>
      </c>
      <c r="F1530" s="9">
        <v>5</v>
      </c>
      <c r="G1530" s="9">
        <v>6</v>
      </c>
    </row>
    <row r="1531" spans="1:7" x14ac:dyDescent="0.25">
      <c r="A1531" s="9">
        <v>2111010</v>
      </c>
      <c r="B1531" s="9">
        <v>21</v>
      </c>
      <c r="C1531" s="10">
        <v>110</v>
      </c>
      <c r="D1531" s="9">
        <v>11</v>
      </c>
      <c r="E1531" s="9">
        <v>10</v>
      </c>
      <c r="F1531" s="9">
        <v>16</v>
      </c>
      <c r="G1531" s="9">
        <v>17</v>
      </c>
    </row>
    <row r="1532" spans="1:7" x14ac:dyDescent="0.25">
      <c r="A1532" s="9">
        <v>2112010</v>
      </c>
      <c r="B1532" s="9">
        <v>21</v>
      </c>
      <c r="C1532" s="10">
        <v>120</v>
      </c>
      <c r="D1532" s="9">
        <v>12</v>
      </c>
      <c r="E1532" s="9">
        <v>10</v>
      </c>
      <c r="F1532" s="9">
        <v>6</v>
      </c>
      <c r="G1532" s="9">
        <v>7</v>
      </c>
    </row>
    <row r="1533" spans="1:7" x14ac:dyDescent="0.25">
      <c r="A1533" s="9">
        <v>2113010</v>
      </c>
      <c r="B1533" s="9">
        <v>21</v>
      </c>
      <c r="C1533" s="10">
        <v>130</v>
      </c>
      <c r="D1533" s="9">
        <v>13</v>
      </c>
      <c r="E1533" s="9">
        <v>10</v>
      </c>
      <c r="F1533" s="9">
        <v>17</v>
      </c>
      <c r="G1533" s="9">
        <v>18</v>
      </c>
    </row>
    <row r="1534" spans="1:7" x14ac:dyDescent="0.25">
      <c r="A1534" s="9">
        <v>2114010</v>
      </c>
      <c r="B1534" s="9">
        <v>21</v>
      </c>
      <c r="C1534" s="10">
        <v>140</v>
      </c>
      <c r="D1534" s="9">
        <v>14</v>
      </c>
      <c r="E1534" s="9">
        <v>10</v>
      </c>
      <c r="F1534" s="9">
        <v>7</v>
      </c>
      <c r="G1534" s="9">
        <v>8</v>
      </c>
    </row>
    <row r="1535" spans="1:7" x14ac:dyDescent="0.25">
      <c r="A1535" s="9">
        <v>2115010</v>
      </c>
      <c r="B1535" s="9">
        <v>21</v>
      </c>
      <c r="C1535" s="10">
        <v>150</v>
      </c>
      <c r="D1535" s="9">
        <v>15</v>
      </c>
      <c r="E1535" s="9">
        <v>10</v>
      </c>
      <c r="F1535" s="9">
        <v>18</v>
      </c>
      <c r="G1535" s="9">
        <v>19</v>
      </c>
    </row>
    <row r="1536" spans="1:7" x14ac:dyDescent="0.25">
      <c r="A1536" s="9">
        <v>2116010</v>
      </c>
      <c r="B1536" s="9">
        <v>21</v>
      </c>
      <c r="C1536" s="10">
        <v>160</v>
      </c>
      <c r="D1536" s="9">
        <v>16</v>
      </c>
      <c r="E1536" s="9">
        <v>10</v>
      </c>
      <c r="F1536" s="9">
        <v>8</v>
      </c>
      <c r="G1536" s="9">
        <v>9</v>
      </c>
    </row>
    <row r="1537" spans="1:7" x14ac:dyDescent="0.25">
      <c r="A1537" s="9">
        <v>2117010</v>
      </c>
      <c r="B1537" s="9">
        <v>21</v>
      </c>
      <c r="C1537" s="10">
        <v>170</v>
      </c>
      <c r="D1537" s="9">
        <v>17</v>
      </c>
      <c r="E1537" s="9">
        <v>10</v>
      </c>
      <c r="F1537" s="9">
        <v>19</v>
      </c>
      <c r="G1537" s="9">
        <v>20</v>
      </c>
    </row>
    <row r="1538" spans="1:7" x14ac:dyDescent="0.25">
      <c r="A1538" s="9">
        <v>2118010</v>
      </c>
      <c r="B1538" s="9">
        <v>21</v>
      </c>
      <c r="C1538" s="10">
        <v>180</v>
      </c>
      <c r="D1538" s="9">
        <v>18</v>
      </c>
      <c r="E1538" s="9">
        <v>10</v>
      </c>
      <c r="F1538" s="9">
        <v>9</v>
      </c>
      <c r="G1538" s="9">
        <v>10</v>
      </c>
    </row>
    <row r="1539" spans="1:7" x14ac:dyDescent="0.25">
      <c r="A1539" s="9">
        <v>2119010</v>
      </c>
      <c r="B1539" s="9">
        <v>21</v>
      </c>
      <c r="C1539" s="10">
        <v>190</v>
      </c>
      <c r="D1539" s="9">
        <v>19</v>
      </c>
      <c r="E1539" s="9">
        <v>10</v>
      </c>
      <c r="F1539" s="9">
        <v>20</v>
      </c>
      <c r="G1539" s="9">
        <v>21</v>
      </c>
    </row>
    <row r="1540" spans="1:7" x14ac:dyDescent="0.25">
      <c r="A1540" s="9">
        <v>2120010</v>
      </c>
      <c r="B1540" s="9">
        <v>21</v>
      </c>
      <c r="C1540" s="10">
        <v>200</v>
      </c>
      <c r="D1540" s="9">
        <v>20</v>
      </c>
      <c r="E1540" s="9">
        <v>10</v>
      </c>
      <c r="F1540" s="9">
        <v>10</v>
      </c>
      <c r="G1540" s="9">
        <v>11</v>
      </c>
    </row>
    <row r="1541" spans="1:7" x14ac:dyDescent="0.25">
      <c r="A1541" s="9">
        <v>2121010</v>
      </c>
      <c r="B1541" s="9">
        <v>21</v>
      </c>
      <c r="C1541" s="10">
        <v>210</v>
      </c>
      <c r="D1541" s="9">
        <v>21</v>
      </c>
      <c r="E1541" s="9">
        <v>10</v>
      </c>
      <c r="F1541" s="9">
        <v>21</v>
      </c>
      <c r="G1541" s="9">
        <v>1</v>
      </c>
    </row>
    <row r="1542" spans="1:7" x14ac:dyDescent="0.25">
      <c r="A1542" s="11">
        <v>2201001</v>
      </c>
      <c r="B1542" s="11">
        <v>22</v>
      </c>
      <c r="C1542" s="13">
        <v>1</v>
      </c>
      <c r="D1542" s="11">
        <v>1</v>
      </c>
      <c r="E1542" s="11">
        <v>1</v>
      </c>
      <c r="F1542" s="11">
        <v>1</v>
      </c>
      <c r="G1542" s="11">
        <v>12</v>
      </c>
    </row>
    <row r="1543" spans="1:7" x14ac:dyDescent="0.25">
      <c r="A1543" s="11">
        <v>2202001</v>
      </c>
      <c r="B1543" s="11">
        <v>22</v>
      </c>
      <c r="C1543" s="13">
        <v>12</v>
      </c>
      <c r="D1543" s="11">
        <v>2</v>
      </c>
      <c r="E1543" s="11">
        <v>1</v>
      </c>
      <c r="F1543" s="11">
        <v>2</v>
      </c>
      <c r="G1543" s="11">
        <v>11</v>
      </c>
    </row>
    <row r="1544" spans="1:7" x14ac:dyDescent="0.25">
      <c r="A1544" s="11">
        <v>2203001</v>
      </c>
      <c r="B1544" s="11">
        <v>22</v>
      </c>
      <c r="C1544" s="13">
        <v>23</v>
      </c>
      <c r="D1544" s="11">
        <v>3</v>
      </c>
      <c r="E1544" s="11">
        <v>1</v>
      </c>
      <c r="F1544" s="11">
        <v>3</v>
      </c>
      <c r="G1544" s="11">
        <v>10</v>
      </c>
    </row>
    <row r="1545" spans="1:7" x14ac:dyDescent="0.25">
      <c r="A1545" s="11">
        <v>2204001</v>
      </c>
      <c r="B1545" s="11">
        <v>22</v>
      </c>
      <c r="C1545" s="13">
        <v>34</v>
      </c>
      <c r="D1545" s="11">
        <v>4</v>
      </c>
      <c r="E1545" s="11">
        <v>1</v>
      </c>
      <c r="F1545" s="11">
        <v>9</v>
      </c>
      <c r="G1545" s="11">
        <v>4</v>
      </c>
    </row>
    <row r="1546" spans="1:7" x14ac:dyDescent="0.25">
      <c r="A1546" s="11">
        <v>2205001</v>
      </c>
      <c r="B1546" s="11">
        <v>22</v>
      </c>
      <c r="C1546" s="13">
        <v>45</v>
      </c>
      <c r="D1546" s="11">
        <v>5</v>
      </c>
      <c r="E1546" s="11">
        <v>1</v>
      </c>
      <c r="F1546" s="11">
        <v>5</v>
      </c>
      <c r="G1546" s="11">
        <v>8</v>
      </c>
    </row>
    <row r="1547" spans="1:7" x14ac:dyDescent="0.25">
      <c r="A1547" s="11">
        <v>2206001</v>
      </c>
      <c r="B1547" s="11">
        <v>22</v>
      </c>
      <c r="C1547" s="13">
        <v>56</v>
      </c>
      <c r="D1547" s="11">
        <v>6</v>
      </c>
      <c r="E1547" s="11">
        <v>1</v>
      </c>
      <c r="F1547" s="11">
        <v>7</v>
      </c>
      <c r="G1547" s="11">
        <v>6</v>
      </c>
    </row>
    <row r="1548" spans="1:7" x14ac:dyDescent="0.25">
      <c r="A1548" s="11">
        <v>2207001</v>
      </c>
      <c r="B1548" s="11">
        <v>22</v>
      </c>
      <c r="C1548" s="13">
        <v>67</v>
      </c>
      <c r="D1548" s="11">
        <v>7</v>
      </c>
      <c r="E1548" s="11">
        <v>1</v>
      </c>
      <c r="F1548" s="11">
        <v>22</v>
      </c>
      <c r="G1548" s="11">
        <v>2</v>
      </c>
    </row>
    <row r="1549" spans="1:7" x14ac:dyDescent="0.25">
      <c r="A1549" s="11">
        <v>2208001</v>
      </c>
      <c r="B1549" s="11">
        <v>22</v>
      </c>
      <c r="C1549" s="13">
        <v>78</v>
      </c>
      <c r="D1549" s="11">
        <v>8</v>
      </c>
      <c r="E1549" s="11">
        <v>1</v>
      </c>
      <c r="F1549" s="11">
        <v>21</v>
      </c>
      <c r="G1549" s="11">
        <v>3</v>
      </c>
    </row>
    <row r="1550" spans="1:7" x14ac:dyDescent="0.25">
      <c r="A1550" s="11">
        <v>2209001</v>
      </c>
      <c r="B1550" s="11">
        <v>22</v>
      </c>
      <c r="C1550" s="13">
        <v>89</v>
      </c>
      <c r="D1550" s="11">
        <v>9</v>
      </c>
      <c r="E1550" s="11">
        <v>1</v>
      </c>
      <c r="F1550" s="11">
        <v>4</v>
      </c>
      <c r="G1550" s="11">
        <v>20</v>
      </c>
    </row>
    <row r="1551" spans="1:7" x14ac:dyDescent="0.25">
      <c r="A1551" s="11">
        <v>2210001</v>
      </c>
      <c r="B1551" s="11">
        <v>22</v>
      </c>
      <c r="C1551" s="13">
        <v>100</v>
      </c>
      <c r="D1551" s="11">
        <v>10</v>
      </c>
      <c r="E1551" s="11">
        <v>1</v>
      </c>
      <c r="F1551" s="11">
        <v>19</v>
      </c>
      <c r="G1551" s="11">
        <v>5</v>
      </c>
    </row>
    <row r="1552" spans="1:7" x14ac:dyDescent="0.25">
      <c r="A1552" s="11">
        <v>2211001</v>
      </c>
      <c r="B1552" s="11">
        <v>22</v>
      </c>
      <c r="C1552" s="13">
        <v>111</v>
      </c>
      <c r="D1552" s="11">
        <v>11</v>
      </c>
      <c r="E1552" s="11">
        <v>1</v>
      </c>
      <c r="F1552" s="11">
        <v>6</v>
      </c>
      <c r="G1552" s="11">
        <v>18</v>
      </c>
    </row>
    <row r="1553" spans="1:7" x14ac:dyDescent="0.25">
      <c r="A1553" s="11">
        <v>2212001</v>
      </c>
      <c r="B1553" s="11">
        <v>22</v>
      </c>
      <c r="C1553" s="13">
        <v>122</v>
      </c>
      <c r="D1553" s="11">
        <v>12</v>
      </c>
      <c r="E1553" s="11">
        <v>1</v>
      </c>
      <c r="F1553" s="11">
        <v>13</v>
      </c>
      <c r="G1553" s="11">
        <v>22</v>
      </c>
    </row>
    <row r="1554" spans="1:7" x14ac:dyDescent="0.25">
      <c r="A1554" s="11">
        <v>2213001</v>
      </c>
      <c r="B1554" s="11">
        <v>22</v>
      </c>
      <c r="C1554" s="13">
        <v>133</v>
      </c>
      <c r="D1554" s="11">
        <v>13</v>
      </c>
      <c r="E1554" s="11">
        <v>1</v>
      </c>
      <c r="F1554" s="11">
        <v>14</v>
      </c>
      <c r="G1554" s="11">
        <v>21</v>
      </c>
    </row>
    <row r="1555" spans="1:7" x14ac:dyDescent="0.25">
      <c r="A1555" s="11">
        <v>2214001</v>
      </c>
      <c r="B1555" s="11">
        <v>22</v>
      </c>
      <c r="C1555" s="13">
        <v>144</v>
      </c>
      <c r="D1555" s="11">
        <v>14</v>
      </c>
      <c r="E1555" s="11">
        <v>1</v>
      </c>
      <c r="F1555" s="11">
        <v>20</v>
      </c>
      <c r="G1555" s="11">
        <v>15</v>
      </c>
    </row>
    <row r="1556" spans="1:7" x14ac:dyDescent="0.25">
      <c r="A1556" s="11">
        <v>2215001</v>
      </c>
      <c r="B1556" s="11">
        <v>22</v>
      </c>
      <c r="C1556" s="13">
        <v>155</v>
      </c>
      <c r="D1556" s="11">
        <v>15</v>
      </c>
      <c r="E1556" s="11">
        <v>1</v>
      </c>
      <c r="F1556" s="11">
        <v>16</v>
      </c>
      <c r="G1556" s="11">
        <v>19</v>
      </c>
    </row>
    <row r="1557" spans="1:7" x14ac:dyDescent="0.25">
      <c r="A1557" s="11">
        <v>2216001</v>
      </c>
      <c r="B1557" s="11">
        <v>22</v>
      </c>
      <c r="C1557" s="13">
        <v>166</v>
      </c>
      <c r="D1557" s="11">
        <v>16</v>
      </c>
      <c r="E1557" s="11">
        <v>1</v>
      </c>
      <c r="F1557" s="11">
        <v>18</v>
      </c>
      <c r="G1557" s="11">
        <v>17</v>
      </c>
    </row>
    <row r="1558" spans="1:7" x14ac:dyDescent="0.25">
      <c r="A1558" s="11">
        <v>2217001</v>
      </c>
      <c r="B1558" s="11">
        <v>22</v>
      </c>
      <c r="C1558" s="13">
        <v>177</v>
      </c>
      <c r="D1558" s="11">
        <v>17</v>
      </c>
      <c r="E1558" s="11">
        <v>1</v>
      </c>
      <c r="F1558" s="11">
        <v>11</v>
      </c>
      <c r="G1558" s="11">
        <v>13</v>
      </c>
    </row>
    <row r="1559" spans="1:7" x14ac:dyDescent="0.25">
      <c r="A1559" s="11">
        <v>2218001</v>
      </c>
      <c r="B1559" s="11">
        <v>22</v>
      </c>
      <c r="C1559" s="13">
        <v>188</v>
      </c>
      <c r="D1559" s="11">
        <v>18</v>
      </c>
      <c r="E1559" s="11">
        <v>1</v>
      </c>
      <c r="F1559" s="11">
        <v>10</v>
      </c>
      <c r="G1559" s="11">
        <v>14</v>
      </c>
    </row>
    <row r="1560" spans="1:7" x14ac:dyDescent="0.25">
      <c r="A1560" s="11">
        <v>2219001</v>
      </c>
      <c r="B1560" s="11">
        <v>22</v>
      </c>
      <c r="C1560" s="13">
        <v>199</v>
      </c>
      <c r="D1560" s="11">
        <v>19</v>
      </c>
      <c r="E1560" s="11">
        <v>1</v>
      </c>
      <c r="F1560" s="11">
        <v>15</v>
      </c>
      <c r="G1560" s="11">
        <v>9</v>
      </c>
    </row>
    <row r="1561" spans="1:7" x14ac:dyDescent="0.25">
      <c r="A1561" s="11">
        <v>2220001</v>
      </c>
      <c r="B1561" s="11">
        <v>22</v>
      </c>
      <c r="C1561" s="13">
        <v>210</v>
      </c>
      <c r="D1561" s="11">
        <v>20</v>
      </c>
      <c r="E1561" s="11">
        <v>1</v>
      </c>
      <c r="F1561" s="11">
        <v>8</v>
      </c>
      <c r="G1561" s="11">
        <v>16</v>
      </c>
    </row>
    <row r="1562" spans="1:7" x14ac:dyDescent="0.25">
      <c r="A1562" s="11">
        <v>2221001</v>
      </c>
      <c r="B1562" s="11">
        <v>22</v>
      </c>
      <c r="C1562" s="13">
        <v>221</v>
      </c>
      <c r="D1562" s="11">
        <v>21</v>
      </c>
      <c r="E1562" s="11">
        <v>1</v>
      </c>
      <c r="F1562" s="11">
        <v>17</v>
      </c>
      <c r="G1562" s="11">
        <v>7</v>
      </c>
    </row>
    <row r="1563" spans="1:7" x14ac:dyDescent="0.25">
      <c r="A1563" s="11">
        <v>2201002</v>
      </c>
      <c r="B1563" s="11">
        <v>22</v>
      </c>
      <c r="C1563" s="13">
        <v>2</v>
      </c>
      <c r="D1563" s="11">
        <v>1</v>
      </c>
      <c r="E1563" s="11">
        <v>2</v>
      </c>
      <c r="F1563" s="11">
        <v>2</v>
      </c>
      <c r="G1563" s="11">
        <v>13</v>
      </c>
    </row>
    <row r="1564" spans="1:7" x14ac:dyDescent="0.25">
      <c r="A1564" s="11">
        <v>2202002</v>
      </c>
      <c r="B1564" s="11">
        <v>22</v>
      </c>
      <c r="C1564" s="13">
        <v>13</v>
      </c>
      <c r="D1564" s="11">
        <v>2</v>
      </c>
      <c r="E1564" s="11">
        <v>2</v>
      </c>
      <c r="F1564" s="11">
        <v>14</v>
      </c>
      <c r="G1564" s="11">
        <v>12</v>
      </c>
    </row>
    <row r="1565" spans="1:7" x14ac:dyDescent="0.25">
      <c r="A1565" s="11">
        <v>2203002</v>
      </c>
      <c r="B1565" s="11">
        <v>22</v>
      </c>
      <c r="C1565" s="13">
        <v>24</v>
      </c>
      <c r="D1565" s="11">
        <v>3</v>
      </c>
      <c r="E1565" s="11">
        <v>2</v>
      </c>
      <c r="F1565" s="11">
        <v>4</v>
      </c>
      <c r="G1565" s="11">
        <v>11</v>
      </c>
    </row>
    <row r="1566" spans="1:7" x14ac:dyDescent="0.25">
      <c r="A1566" s="11">
        <v>2204002</v>
      </c>
      <c r="B1566" s="11">
        <v>22</v>
      </c>
      <c r="C1566" s="13">
        <v>35</v>
      </c>
      <c r="D1566" s="11">
        <v>4</v>
      </c>
      <c r="E1566" s="11">
        <v>2</v>
      </c>
      <c r="F1566" s="11">
        <v>21</v>
      </c>
      <c r="G1566" s="11">
        <v>16</v>
      </c>
    </row>
    <row r="1567" spans="1:7" x14ac:dyDescent="0.25">
      <c r="A1567" s="11">
        <v>2205002</v>
      </c>
      <c r="B1567" s="11">
        <v>22</v>
      </c>
      <c r="C1567" s="13">
        <v>46</v>
      </c>
      <c r="D1567" s="11">
        <v>5</v>
      </c>
      <c r="E1567" s="11">
        <v>2</v>
      </c>
      <c r="F1567" s="11">
        <v>6</v>
      </c>
      <c r="G1567" s="11">
        <v>9</v>
      </c>
    </row>
    <row r="1568" spans="1:7" x14ac:dyDescent="0.25">
      <c r="A1568" s="11">
        <v>2206002</v>
      </c>
      <c r="B1568" s="11">
        <v>22</v>
      </c>
      <c r="C1568" s="13">
        <v>57</v>
      </c>
      <c r="D1568" s="11">
        <v>6</v>
      </c>
      <c r="E1568" s="11">
        <v>2</v>
      </c>
      <c r="F1568" s="11">
        <v>19</v>
      </c>
      <c r="G1568" s="11">
        <v>18</v>
      </c>
    </row>
    <row r="1569" spans="1:7" x14ac:dyDescent="0.25">
      <c r="A1569" s="11">
        <v>2207002</v>
      </c>
      <c r="B1569" s="11">
        <v>22</v>
      </c>
      <c r="C1569" s="13">
        <v>68</v>
      </c>
      <c r="D1569" s="11">
        <v>7</v>
      </c>
      <c r="E1569" s="11">
        <v>2</v>
      </c>
      <c r="F1569" s="11">
        <v>3</v>
      </c>
      <c r="G1569" s="11">
        <v>1</v>
      </c>
    </row>
    <row r="1570" spans="1:7" x14ac:dyDescent="0.25">
      <c r="A1570" s="11">
        <v>2208002</v>
      </c>
      <c r="B1570" s="11">
        <v>22</v>
      </c>
      <c r="C1570" s="13">
        <v>79</v>
      </c>
      <c r="D1570" s="11">
        <v>8</v>
      </c>
      <c r="E1570" s="11">
        <v>2</v>
      </c>
      <c r="F1570" s="11">
        <v>15</v>
      </c>
      <c r="G1570" s="11">
        <v>22</v>
      </c>
    </row>
    <row r="1571" spans="1:7" x14ac:dyDescent="0.25">
      <c r="A1571" s="11">
        <v>2209002</v>
      </c>
      <c r="B1571" s="11">
        <v>22</v>
      </c>
      <c r="C1571" s="13">
        <v>90</v>
      </c>
      <c r="D1571" s="11">
        <v>9</v>
      </c>
      <c r="E1571" s="11">
        <v>2</v>
      </c>
      <c r="F1571" s="11">
        <v>10</v>
      </c>
      <c r="G1571" s="11">
        <v>5</v>
      </c>
    </row>
    <row r="1572" spans="1:7" x14ac:dyDescent="0.25">
      <c r="A1572" s="11">
        <v>2210002</v>
      </c>
      <c r="B1572" s="11">
        <v>22</v>
      </c>
      <c r="C1572" s="13">
        <v>101</v>
      </c>
      <c r="D1572" s="11">
        <v>10</v>
      </c>
      <c r="E1572" s="11">
        <v>2</v>
      </c>
      <c r="F1572" s="11">
        <v>17</v>
      </c>
      <c r="G1572" s="11">
        <v>20</v>
      </c>
    </row>
    <row r="1573" spans="1:7" x14ac:dyDescent="0.25">
      <c r="A1573" s="11">
        <v>2211002</v>
      </c>
      <c r="B1573" s="11">
        <v>22</v>
      </c>
      <c r="C1573" s="13">
        <v>112</v>
      </c>
      <c r="D1573" s="11">
        <v>11</v>
      </c>
      <c r="E1573" s="11">
        <v>2</v>
      </c>
      <c r="F1573" s="11">
        <v>8</v>
      </c>
      <c r="G1573" s="11">
        <v>7</v>
      </c>
    </row>
    <row r="1574" spans="1:7" x14ac:dyDescent="0.25">
      <c r="A1574" s="11">
        <v>2212002</v>
      </c>
      <c r="B1574" s="11">
        <v>22</v>
      </c>
      <c r="C1574" s="13">
        <v>123</v>
      </c>
      <c r="D1574" s="11">
        <v>12</v>
      </c>
      <c r="E1574" s="11">
        <v>2</v>
      </c>
      <c r="F1574" s="11">
        <v>12</v>
      </c>
      <c r="G1574" s="11">
        <v>3</v>
      </c>
    </row>
    <row r="1575" spans="1:7" x14ac:dyDescent="0.25">
      <c r="A1575" s="11">
        <v>2213002</v>
      </c>
      <c r="B1575" s="11">
        <v>22</v>
      </c>
      <c r="C1575" s="13">
        <v>134</v>
      </c>
      <c r="D1575" s="11">
        <v>13</v>
      </c>
      <c r="E1575" s="11">
        <v>2</v>
      </c>
      <c r="F1575" s="11">
        <v>22</v>
      </c>
      <c r="G1575" s="11">
        <v>4</v>
      </c>
    </row>
    <row r="1576" spans="1:7" x14ac:dyDescent="0.25">
      <c r="A1576" s="11">
        <v>2214002</v>
      </c>
      <c r="B1576" s="11">
        <v>22</v>
      </c>
      <c r="C1576" s="13">
        <v>145</v>
      </c>
      <c r="D1576" s="11">
        <v>14</v>
      </c>
      <c r="E1576" s="11">
        <v>2</v>
      </c>
      <c r="F1576" s="11">
        <v>5</v>
      </c>
      <c r="G1576" s="11">
        <v>21</v>
      </c>
    </row>
    <row r="1577" spans="1:7" x14ac:dyDescent="0.25">
      <c r="A1577" s="11">
        <v>2215002</v>
      </c>
      <c r="B1577" s="11">
        <v>22</v>
      </c>
      <c r="C1577" s="13">
        <v>156</v>
      </c>
      <c r="D1577" s="11">
        <v>15</v>
      </c>
      <c r="E1577" s="11">
        <v>2</v>
      </c>
      <c r="F1577" s="11">
        <v>20</v>
      </c>
      <c r="G1577" s="11">
        <v>6</v>
      </c>
    </row>
    <row r="1578" spans="1:7" x14ac:dyDescent="0.25">
      <c r="A1578" s="11">
        <v>2216002</v>
      </c>
      <c r="B1578" s="11">
        <v>22</v>
      </c>
      <c r="C1578" s="13">
        <v>167</v>
      </c>
      <c r="D1578" s="11">
        <v>16</v>
      </c>
      <c r="E1578" s="11">
        <v>2</v>
      </c>
      <c r="F1578" s="11">
        <v>7</v>
      </c>
      <c r="G1578" s="11">
        <v>19</v>
      </c>
    </row>
    <row r="1579" spans="1:7" x14ac:dyDescent="0.25">
      <c r="A1579" s="11">
        <v>2217002</v>
      </c>
      <c r="B1579" s="11">
        <v>22</v>
      </c>
      <c r="C1579" s="13">
        <v>178</v>
      </c>
      <c r="D1579" s="11">
        <v>17</v>
      </c>
      <c r="E1579" s="11">
        <v>2</v>
      </c>
      <c r="F1579" s="11">
        <v>1</v>
      </c>
      <c r="G1579" s="11">
        <v>14</v>
      </c>
    </row>
    <row r="1580" spans="1:7" x14ac:dyDescent="0.25">
      <c r="A1580" s="11">
        <v>2218002</v>
      </c>
      <c r="B1580" s="11">
        <v>22</v>
      </c>
      <c r="C1580" s="13">
        <v>189</v>
      </c>
      <c r="D1580" s="11">
        <v>18</v>
      </c>
      <c r="E1580" s="11">
        <v>2</v>
      </c>
      <c r="F1580" s="11">
        <v>11</v>
      </c>
      <c r="G1580" s="11">
        <v>15</v>
      </c>
    </row>
    <row r="1581" spans="1:7" x14ac:dyDescent="0.25">
      <c r="A1581" s="11">
        <v>2219002</v>
      </c>
      <c r="B1581" s="11">
        <v>22</v>
      </c>
      <c r="C1581" s="13">
        <v>200</v>
      </c>
      <c r="D1581" s="11">
        <v>19</v>
      </c>
      <c r="E1581" s="11">
        <v>2</v>
      </c>
      <c r="F1581" s="11">
        <v>16</v>
      </c>
      <c r="G1581" s="11">
        <v>10</v>
      </c>
    </row>
    <row r="1582" spans="1:7" x14ac:dyDescent="0.25">
      <c r="A1582" s="11">
        <v>2220002</v>
      </c>
      <c r="B1582" s="11">
        <v>22</v>
      </c>
      <c r="C1582" s="13">
        <v>211</v>
      </c>
      <c r="D1582" s="11">
        <v>20</v>
      </c>
      <c r="E1582" s="11">
        <v>2</v>
      </c>
      <c r="F1582" s="11">
        <v>9</v>
      </c>
      <c r="G1582" s="11">
        <v>17</v>
      </c>
    </row>
    <row r="1583" spans="1:7" x14ac:dyDescent="0.25">
      <c r="A1583" s="11">
        <v>2221002</v>
      </c>
      <c r="B1583" s="11">
        <v>22</v>
      </c>
      <c r="C1583" s="13">
        <v>222</v>
      </c>
      <c r="D1583" s="11">
        <v>21</v>
      </c>
      <c r="E1583" s="11">
        <v>2</v>
      </c>
      <c r="F1583" s="11">
        <v>18</v>
      </c>
      <c r="G1583" s="11">
        <v>8</v>
      </c>
    </row>
    <row r="1584" spans="1:7" x14ac:dyDescent="0.25">
      <c r="A1584" s="11">
        <v>2201003</v>
      </c>
      <c r="B1584" s="11">
        <v>22</v>
      </c>
      <c r="C1584" s="13">
        <v>3</v>
      </c>
      <c r="D1584" s="11">
        <v>1</v>
      </c>
      <c r="E1584" s="11">
        <v>3</v>
      </c>
      <c r="F1584" s="11">
        <v>3</v>
      </c>
      <c r="G1584" s="11">
        <v>14</v>
      </c>
    </row>
    <row r="1585" spans="1:7" x14ac:dyDescent="0.25">
      <c r="A1585" s="11">
        <v>2202003</v>
      </c>
      <c r="B1585" s="11">
        <v>22</v>
      </c>
      <c r="C1585" s="13">
        <v>14</v>
      </c>
      <c r="D1585" s="11">
        <v>2</v>
      </c>
      <c r="E1585" s="11">
        <v>3</v>
      </c>
      <c r="F1585" s="11">
        <v>4</v>
      </c>
      <c r="G1585" s="11">
        <v>13</v>
      </c>
    </row>
    <row r="1586" spans="1:7" x14ac:dyDescent="0.25">
      <c r="A1586" s="11">
        <v>2203003</v>
      </c>
      <c r="B1586" s="11">
        <v>22</v>
      </c>
      <c r="C1586" s="13">
        <v>25</v>
      </c>
      <c r="D1586" s="11">
        <v>3</v>
      </c>
      <c r="E1586" s="11">
        <v>3</v>
      </c>
      <c r="F1586" s="11">
        <v>12</v>
      </c>
      <c r="G1586" s="11">
        <v>16</v>
      </c>
    </row>
    <row r="1587" spans="1:7" x14ac:dyDescent="0.25">
      <c r="A1587" s="11">
        <v>2204003</v>
      </c>
      <c r="B1587" s="11">
        <v>22</v>
      </c>
      <c r="C1587" s="13">
        <v>36</v>
      </c>
      <c r="D1587" s="11">
        <v>4</v>
      </c>
      <c r="E1587" s="11">
        <v>3</v>
      </c>
      <c r="F1587" s="11">
        <v>22</v>
      </c>
      <c r="G1587" s="11">
        <v>17</v>
      </c>
    </row>
    <row r="1588" spans="1:7" x14ac:dyDescent="0.25">
      <c r="A1588" s="11">
        <v>2205003</v>
      </c>
      <c r="B1588" s="11">
        <v>22</v>
      </c>
      <c r="C1588" s="13">
        <v>47</v>
      </c>
      <c r="D1588" s="11">
        <v>5</v>
      </c>
      <c r="E1588" s="11">
        <v>3</v>
      </c>
      <c r="F1588" s="11">
        <v>10</v>
      </c>
      <c r="G1588" s="11">
        <v>7</v>
      </c>
    </row>
    <row r="1589" spans="1:7" x14ac:dyDescent="0.25">
      <c r="A1589" s="11">
        <v>2206003</v>
      </c>
      <c r="B1589" s="11">
        <v>22</v>
      </c>
      <c r="C1589" s="13">
        <v>58</v>
      </c>
      <c r="D1589" s="11">
        <v>6</v>
      </c>
      <c r="E1589" s="11">
        <v>3</v>
      </c>
      <c r="F1589" s="11">
        <v>9</v>
      </c>
      <c r="G1589" s="11">
        <v>8</v>
      </c>
    </row>
    <row r="1590" spans="1:7" x14ac:dyDescent="0.25">
      <c r="A1590" s="11">
        <v>2207003</v>
      </c>
      <c r="B1590" s="11">
        <v>22</v>
      </c>
      <c r="C1590" s="13">
        <v>69</v>
      </c>
      <c r="D1590" s="11">
        <v>7</v>
      </c>
      <c r="E1590" s="11">
        <v>3</v>
      </c>
      <c r="F1590" s="11">
        <v>13</v>
      </c>
      <c r="G1590" s="11">
        <v>15</v>
      </c>
    </row>
    <row r="1591" spans="1:7" x14ac:dyDescent="0.25">
      <c r="A1591" s="11">
        <v>2208003</v>
      </c>
      <c r="B1591" s="11">
        <v>22</v>
      </c>
      <c r="C1591" s="13">
        <v>80</v>
      </c>
      <c r="D1591" s="11">
        <v>8</v>
      </c>
      <c r="E1591" s="11">
        <v>3</v>
      </c>
      <c r="F1591" s="11">
        <v>1</v>
      </c>
      <c r="G1591" s="11">
        <v>5</v>
      </c>
    </row>
    <row r="1592" spans="1:7" x14ac:dyDescent="0.25">
      <c r="A1592" s="11">
        <v>2209003</v>
      </c>
      <c r="B1592" s="11">
        <v>22</v>
      </c>
      <c r="C1592" s="13">
        <v>91</v>
      </c>
      <c r="D1592" s="11">
        <v>9</v>
      </c>
      <c r="E1592" s="11">
        <v>3</v>
      </c>
      <c r="F1592" s="11">
        <v>11</v>
      </c>
      <c r="G1592" s="11">
        <v>6</v>
      </c>
    </row>
    <row r="1593" spans="1:7" x14ac:dyDescent="0.25">
      <c r="A1593" s="11">
        <v>2210003</v>
      </c>
      <c r="B1593" s="11">
        <v>22</v>
      </c>
      <c r="C1593" s="13">
        <v>102</v>
      </c>
      <c r="D1593" s="11">
        <v>10</v>
      </c>
      <c r="E1593" s="11">
        <v>3</v>
      </c>
      <c r="F1593" s="11">
        <v>21</v>
      </c>
      <c r="G1593" s="11">
        <v>18</v>
      </c>
    </row>
    <row r="1594" spans="1:7" x14ac:dyDescent="0.25">
      <c r="A1594" s="11">
        <v>2211003</v>
      </c>
      <c r="B1594" s="11">
        <v>22</v>
      </c>
      <c r="C1594" s="13">
        <v>113</v>
      </c>
      <c r="D1594" s="11">
        <v>11</v>
      </c>
      <c r="E1594" s="11">
        <v>3</v>
      </c>
      <c r="F1594" s="11">
        <v>20</v>
      </c>
      <c r="G1594" s="11">
        <v>19</v>
      </c>
    </row>
    <row r="1595" spans="1:7" x14ac:dyDescent="0.25">
      <c r="A1595" s="11">
        <v>2212003</v>
      </c>
      <c r="B1595" s="11">
        <v>22</v>
      </c>
      <c r="C1595" s="13">
        <v>124</v>
      </c>
      <c r="D1595" s="11">
        <v>12</v>
      </c>
      <c r="E1595" s="11">
        <v>3</v>
      </c>
      <c r="F1595" s="11">
        <v>2</v>
      </c>
      <c r="G1595" s="11">
        <v>4</v>
      </c>
    </row>
    <row r="1596" spans="1:7" x14ac:dyDescent="0.25">
      <c r="A1596" s="11">
        <v>2213003</v>
      </c>
      <c r="B1596" s="11">
        <v>22</v>
      </c>
      <c r="C1596" s="13">
        <v>135</v>
      </c>
      <c r="D1596" s="11">
        <v>13</v>
      </c>
      <c r="E1596" s="11">
        <v>3</v>
      </c>
      <c r="F1596" s="11">
        <v>5</v>
      </c>
      <c r="G1596" s="11">
        <v>12</v>
      </c>
    </row>
    <row r="1597" spans="1:7" x14ac:dyDescent="0.25">
      <c r="A1597" s="11">
        <v>2214003</v>
      </c>
      <c r="B1597" s="11">
        <v>22</v>
      </c>
      <c r="C1597" s="13">
        <v>146</v>
      </c>
      <c r="D1597" s="11">
        <v>14</v>
      </c>
      <c r="E1597" s="11">
        <v>3</v>
      </c>
      <c r="F1597" s="11">
        <v>6</v>
      </c>
      <c r="G1597" s="11">
        <v>22</v>
      </c>
    </row>
    <row r="1598" spans="1:7" x14ac:dyDescent="0.25">
      <c r="A1598" s="11">
        <v>2215003</v>
      </c>
      <c r="B1598" s="11">
        <v>22</v>
      </c>
      <c r="C1598" s="13">
        <v>157</v>
      </c>
      <c r="D1598" s="11">
        <v>15</v>
      </c>
      <c r="E1598" s="11">
        <v>3</v>
      </c>
      <c r="F1598" s="11">
        <v>7</v>
      </c>
      <c r="G1598" s="11">
        <v>21</v>
      </c>
    </row>
    <row r="1599" spans="1:7" x14ac:dyDescent="0.25">
      <c r="A1599" s="11">
        <v>2216003</v>
      </c>
      <c r="B1599" s="11">
        <v>22</v>
      </c>
      <c r="C1599" s="13">
        <v>168</v>
      </c>
      <c r="D1599" s="11">
        <v>16</v>
      </c>
      <c r="E1599" s="11">
        <v>3</v>
      </c>
      <c r="F1599" s="11">
        <v>8</v>
      </c>
      <c r="G1599" s="11">
        <v>20</v>
      </c>
    </row>
    <row r="1600" spans="1:7" x14ac:dyDescent="0.25">
      <c r="A1600" s="11">
        <v>2217003</v>
      </c>
      <c r="B1600" s="11">
        <v>22</v>
      </c>
      <c r="C1600" s="13">
        <v>179</v>
      </c>
      <c r="D1600" s="11">
        <v>17</v>
      </c>
      <c r="E1600" s="11">
        <v>3</v>
      </c>
      <c r="F1600" s="11">
        <v>15</v>
      </c>
      <c r="G1600" s="11">
        <v>2</v>
      </c>
    </row>
    <row r="1601" spans="1:7" x14ac:dyDescent="0.25">
      <c r="A1601" s="11">
        <v>2218003</v>
      </c>
      <c r="B1601" s="11">
        <v>22</v>
      </c>
      <c r="C1601" s="13">
        <v>190</v>
      </c>
      <c r="D1601" s="11">
        <v>18</v>
      </c>
      <c r="E1601" s="11">
        <v>3</v>
      </c>
      <c r="F1601" s="11">
        <v>16</v>
      </c>
      <c r="G1601" s="11">
        <v>1</v>
      </c>
    </row>
    <row r="1602" spans="1:7" x14ac:dyDescent="0.25">
      <c r="A1602" s="11">
        <v>2219003</v>
      </c>
      <c r="B1602" s="11">
        <v>22</v>
      </c>
      <c r="C1602" s="13">
        <v>201</v>
      </c>
      <c r="D1602" s="11">
        <v>19</v>
      </c>
      <c r="E1602" s="11">
        <v>3</v>
      </c>
      <c r="F1602" s="11">
        <v>17</v>
      </c>
      <c r="G1602" s="11">
        <v>11</v>
      </c>
    </row>
    <row r="1603" spans="1:7" x14ac:dyDescent="0.25">
      <c r="A1603" s="11">
        <v>2220003</v>
      </c>
      <c r="B1603" s="11">
        <v>22</v>
      </c>
      <c r="C1603" s="13">
        <v>212</v>
      </c>
      <c r="D1603" s="11">
        <v>20</v>
      </c>
      <c r="E1603" s="11">
        <v>3</v>
      </c>
      <c r="F1603" s="11">
        <v>18</v>
      </c>
      <c r="G1603" s="11">
        <v>10</v>
      </c>
    </row>
    <row r="1604" spans="1:7" x14ac:dyDescent="0.25">
      <c r="A1604" s="11">
        <v>2221003</v>
      </c>
      <c r="B1604" s="11">
        <v>22</v>
      </c>
      <c r="C1604" s="13">
        <v>223</v>
      </c>
      <c r="D1604" s="11">
        <v>21</v>
      </c>
      <c r="E1604" s="11">
        <v>3</v>
      </c>
      <c r="F1604" s="11">
        <v>19</v>
      </c>
      <c r="G1604" s="11">
        <v>9</v>
      </c>
    </row>
    <row r="1605" spans="1:7" x14ac:dyDescent="0.25">
      <c r="A1605" s="11">
        <v>2201004</v>
      </c>
      <c r="B1605" s="11">
        <v>22</v>
      </c>
      <c r="C1605" s="13">
        <v>4</v>
      </c>
      <c r="D1605" s="11">
        <v>1</v>
      </c>
      <c r="E1605" s="11">
        <v>4</v>
      </c>
      <c r="F1605" s="11">
        <v>4</v>
      </c>
      <c r="G1605" s="11">
        <v>15</v>
      </c>
    </row>
    <row r="1606" spans="1:7" x14ac:dyDescent="0.25">
      <c r="A1606" s="11">
        <v>2202004</v>
      </c>
      <c r="B1606" s="11">
        <v>22</v>
      </c>
      <c r="C1606" s="13">
        <v>15</v>
      </c>
      <c r="D1606" s="11">
        <v>2</v>
      </c>
      <c r="E1606" s="11">
        <v>4</v>
      </c>
      <c r="F1606" s="11">
        <v>3</v>
      </c>
      <c r="G1606" s="11">
        <v>5</v>
      </c>
    </row>
    <row r="1607" spans="1:7" x14ac:dyDescent="0.25">
      <c r="A1607" s="11">
        <v>2203004</v>
      </c>
      <c r="B1607" s="11">
        <v>22</v>
      </c>
      <c r="C1607" s="13">
        <v>26</v>
      </c>
      <c r="D1607" s="11">
        <v>3</v>
      </c>
      <c r="E1607" s="11">
        <v>4</v>
      </c>
      <c r="F1607" s="11">
        <v>2</v>
      </c>
      <c r="G1607" s="11">
        <v>6</v>
      </c>
    </row>
    <row r="1608" spans="1:7" x14ac:dyDescent="0.25">
      <c r="A1608" s="11">
        <v>2204004</v>
      </c>
      <c r="B1608" s="11">
        <v>22</v>
      </c>
      <c r="C1608" s="13">
        <v>37</v>
      </c>
      <c r="D1608" s="11">
        <v>4</v>
      </c>
      <c r="E1608" s="11">
        <v>4</v>
      </c>
      <c r="F1608" s="11">
        <v>12</v>
      </c>
      <c r="G1608" s="11">
        <v>18</v>
      </c>
    </row>
    <row r="1609" spans="1:7" x14ac:dyDescent="0.25">
      <c r="A1609" s="11">
        <v>2205004</v>
      </c>
      <c r="B1609" s="11">
        <v>22</v>
      </c>
      <c r="C1609" s="13">
        <v>48</v>
      </c>
      <c r="D1609" s="11">
        <v>5</v>
      </c>
      <c r="E1609" s="11">
        <v>4</v>
      </c>
      <c r="F1609" s="11">
        <v>22</v>
      </c>
      <c r="G1609" s="11">
        <v>19</v>
      </c>
    </row>
    <row r="1610" spans="1:7" x14ac:dyDescent="0.25">
      <c r="A1610" s="11">
        <v>2206004</v>
      </c>
      <c r="B1610" s="11">
        <v>22</v>
      </c>
      <c r="C1610" s="13">
        <v>59</v>
      </c>
      <c r="D1610" s="11">
        <v>6</v>
      </c>
      <c r="E1610" s="11">
        <v>4</v>
      </c>
      <c r="F1610" s="11">
        <v>20</v>
      </c>
      <c r="G1610" s="11">
        <v>21</v>
      </c>
    </row>
    <row r="1611" spans="1:7" x14ac:dyDescent="0.25">
      <c r="A1611" s="11">
        <v>2207004</v>
      </c>
      <c r="B1611" s="11">
        <v>22</v>
      </c>
      <c r="C1611" s="13">
        <v>70</v>
      </c>
      <c r="D1611" s="11">
        <v>7</v>
      </c>
      <c r="E1611" s="11">
        <v>4</v>
      </c>
      <c r="F1611" s="11">
        <v>14</v>
      </c>
      <c r="G1611" s="11">
        <v>16</v>
      </c>
    </row>
    <row r="1612" spans="1:7" x14ac:dyDescent="0.25">
      <c r="A1612" s="11">
        <v>2208004</v>
      </c>
      <c r="B1612" s="11">
        <v>22</v>
      </c>
      <c r="C1612" s="13">
        <v>81</v>
      </c>
      <c r="D1612" s="11">
        <v>8</v>
      </c>
      <c r="E1612" s="11">
        <v>4</v>
      </c>
      <c r="F1612" s="11">
        <v>13</v>
      </c>
      <c r="G1612" s="11">
        <v>17</v>
      </c>
    </row>
    <row r="1613" spans="1:7" x14ac:dyDescent="0.25">
      <c r="A1613" s="11">
        <v>2209004</v>
      </c>
      <c r="B1613" s="11">
        <v>22</v>
      </c>
      <c r="C1613" s="13">
        <v>92</v>
      </c>
      <c r="D1613" s="11">
        <v>9</v>
      </c>
      <c r="E1613" s="11">
        <v>4</v>
      </c>
      <c r="F1613" s="11">
        <v>1</v>
      </c>
      <c r="G1613" s="11">
        <v>7</v>
      </c>
    </row>
    <row r="1614" spans="1:7" x14ac:dyDescent="0.25">
      <c r="A1614" s="11">
        <v>2210004</v>
      </c>
      <c r="B1614" s="11">
        <v>22</v>
      </c>
      <c r="C1614" s="13">
        <v>103</v>
      </c>
      <c r="D1614" s="11">
        <v>10</v>
      </c>
      <c r="E1614" s="11">
        <v>4</v>
      </c>
      <c r="F1614" s="11">
        <v>11</v>
      </c>
      <c r="G1614" s="11">
        <v>8</v>
      </c>
    </row>
    <row r="1615" spans="1:7" x14ac:dyDescent="0.25">
      <c r="A1615" s="11">
        <v>2211004</v>
      </c>
      <c r="B1615" s="11">
        <v>22</v>
      </c>
      <c r="C1615" s="13">
        <v>114</v>
      </c>
      <c r="D1615" s="11">
        <v>11</v>
      </c>
      <c r="E1615" s="11">
        <v>4</v>
      </c>
      <c r="F1615" s="11">
        <v>9</v>
      </c>
      <c r="G1615" s="11">
        <v>10</v>
      </c>
    </row>
    <row r="1616" spans="1:7" x14ac:dyDescent="0.25">
      <c r="A1616" s="11">
        <v>2212004</v>
      </c>
      <c r="B1616" s="11">
        <v>22</v>
      </c>
      <c r="C1616" s="13">
        <v>125</v>
      </c>
      <c r="D1616" s="11">
        <v>12</v>
      </c>
      <c r="E1616" s="11">
        <v>4</v>
      </c>
      <c r="F1616" s="11">
        <v>5</v>
      </c>
      <c r="G1616" s="11">
        <v>14</v>
      </c>
    </row>
    <row r="1617" spans="1:7" x14ac:dyDescent="0.25">
      <c r="A1617" s="11">
        <v>2213004</v>
      </c>
      <c r="B1617" s="11">
        <v>22</v>
      </c>
      <c r="C1617" s="13">
        <v>136</v>
      </c>
      <c r="D1617" s="11">
        <v>13</v>
      </c>
      <c r="E1617" s="11">
        <v>4</v>
      </c>
      <c r="F1617" s="11">
        <v>6</v>
      </c>
      <c r="G1617" s="11">
        <v>13</v>
      </c>
    </row>
    <row r="1618" spans="1:7" x14ac:dyDescent="0.25">
      <c r="A1618" s="11">
        <v>2214004</v>
      </c>
      <c r="B1618" s="11">
        <v>22</v>
      </c>
      <c r="C1618" s="13">
        <v>147</v>
      </c>
      <c r="D1618" s="11">
        <v>14</v>
      </c>
      <c r="E1618" s="11">
        <v>4</v>
      </c>
      <c r="F1618" s="11">
        <v>7</v>
      </c>
      <c r="G1618" s="11">
        <v>12</v>
      </c>
    </row>
    <row r="1619" spans="1:7" x14ac:dyDescent="0.25">
      <c r="A1619" s="11">
        <v>2215004</v>
      </c>
      <c r="B1619" s="11">
        <v>22</v>
      </c>
      <c r="C1619" s="13">
        <v>158</v>
      </c>
      <c r="D1619" s="11">
        <v>15</v>
      </c>
      <c r="E1619" s="11">
        <v>4</v>
      </c>
      <c r="F1619" s="11">
        <v>8</v>
      </c>
      <c r="G1619" s="11">
        <v>22</v>
      </c>
    </row>
    <row r="1620" spans="1:7" x14ac:dyDescent="0.25">
      <c r="A1620" s="11">
        <v>2216004</v>
      </c>
      <c r="B1620" s="11">
        <v>22</v>
      </c>
      <c r="C1620" s="13">
        <v>169</v>
      </c>
      <c r="D1620" s="11">
        <v>16</v>
      </c>
      <c r="E1620" s="11">
        <v>4</v>
      </c>
      <c r="F1620" s="11">
        <v>21</v>
      </c>
      <c r="G1620" s="11">
        <v>9</v>
      </c>
    </row>
    <row r="1621" spans="1:7" x14ac:dyDescent="0.25">
      <c r="A1621" s="11">
        <v>2217004</v>
      </c>
      <c r="B1621" s="11">
        <v>22</v>
      </c>
      <c r="C1621" s="13">
        <v>180</v>
      </c>
      <c r="D1621" s="11">
        <v>17</v>
      </c>
      <c r="E1621" s="11">
        <v>4</v>
      </c>
      <c r="F1621" s="11">
        <v>16</v>
      </c>
      <c r="G1621" s="11">
        <v>3</v>
      </c>
    </row>
    <row r="1622" spans="1:7" x14ac:dyDescent="0.25">
      <c r="A1622" s="11">
        <v>2218004</v>
      </c>
      <c r="B1622" s="11">
        <v>22</v>
      </c>
      <c r="C1622" s="13">
        <v>191</v>
      </c>
      <c r="D1622" s="11">
        <v>18</v>
      </c>
      <c r="E1622" s="11">
        <v>4</v>
      </c>
      <c r="F1622" s="11">
        <v>17</v>
      </c>
      <c r="G1622" s="11">
        <v>2</v>
      </c>
    </row>
    <row r="1623" spans="1:7" x14ac:dyDescent="0.25">
      <c r="A1623" s="11">
        <v>2219004</v>
      </c>
      <c r="B1623" s="11">
        <v>22</v>
      </c>
      <c r="C1623" s="13">
        <v>202</v>
      </c>
      <c r="D1623" s="11">
        <v>19</v>
      </c>
      <c r="E1623" s="11">
        <v>4</v>
      </c>
      <c r="F1623" s="11">
        <v>18</v>
      </c>
      <c r="G1623" s="11">
        <v>1</v>
      </c>
    </row>
    <row r="1624" spans="1:7" x14ac:dyDescent="0.25">
      <c r="A1624" s="11">
        <v>2220004</v>
      </c>
      <c r="B1624" s="11">
        <v>22</v>
      </c>
      <c r="C1624" s="13">
        <v>213</v>
      </c>
      <c r="D1624" s="11">
        <v>20</v>
      </c>
      <c r="E1624" s="11">
        <v>4</v>
      </c>
      <c r="F1624" s="11">
        <v>19</v>
      </c>
      <c r="G1624" s="11">
        <v>11</v>
      </c>
    </row>
    <row r="1625" spans="1:7" x14ac:dyDescent="0.25">
      <c r="A1625" s="11">
        <v>2221004</v>
      </c>
      <c r="B1625" s="11">
        <v>22</v>
      </c>
      <c r="C1625" s="13">
        <v>224</v>
      </c>
      <c r="D1625" s="11">
        <v>21</v>
      </c>
      <c r="E1625" s="11">
        <v>4</v>
      </c>
      <c r="F1625" s="11">
        <v>10</v>
      </c>
      <c r="G1625" s="11">
        <v>20</v>
      </c>
    </row>
    <row r="1626" spans="1:7" x14ac:dyDescent="0.25">
      <c r="A1626" s="11">
        <v>2201005</v>
      </c>
      <c r="B1626" s="11">
        <v>22</v>
      </c>
      <c r="C1626" s="13">
        <v>5</v>
      </c>
      <c r="D1626" s="11">
        <v>1</v>
      </c>
      <c r="E1626" s="11">
        <v>5</v>
      </c>
      <c r="F1626" s="11">
        <v>5</v>
      </c>
      <c r="G1626" s="11">
        <v>16</v>
      </c>
    </row>
    <row r="1627" spans="1:7" x14ac:dyDescent="0.25">
      <c r="A1627" s="11">
        <v>2202005</v>
      </c>
      <c r="B1627" s="11">
        <v>22</v>
      </c>
      <c r="C1627" s="13">
        <v>16</v>
      </c>
      <c r="D1627" s="11">
        <v>2</v>
      </c>
      <c r="E1627" s="11">
        <v>5</v>
      </c>
      <c r="F1627" s="11">
        <v>17</v>
      </c>
      <c r="G1627" s="11">
        <v>15</v>
      </c>
    </row>
    <row r="1628" spans="1:7" x14ac:dyDescent="0.25">
      <c r="A1628" s="11">
        <v>2203005</v>
      </c>
      <c r="B1628" s="11">
        <v>22</v>
      </c>
      <c r="C1628" s="13">
        <v>27</v>
      </c>
      <c r="D1628" s="11">
        <v>3</v>
      </c>
      <c r="E1628" s="11">
        <v>5</v>
      </c>
      <c r="F1628" s="11">
        <v>14</v>
      </c>
      <c r="G1628" s="11">
        <v>7</v>
      </c>
    </row>
    <row r="1629" spans="1:7" x14ac:dyDescent="0.25">
      <c r="A1629" s="11">
        <v>2204005</v>
      </c>
      <c r="B1629" s="11">
        <v>22</v>
      </c>
      <c r="C1629" s="13">
        <v>38</v>
      </c>
      <c r="D1629" s="11">
        <v>4</v>
      </c>
      <c r="E1629" s="11">
        <v>5</v>
      </c>
      <c r="F1629" s="11">
        <v>19</v>
      </c>
      <c r="G1629" s="11">
        <v>13</v>
      </c>
    </row>
    <row r="1630" spans="1:7" x14ac:dyDescent="0.25">
      <c r="A1630" s="11">
        <v>2205005</v>
      </c>
      <c r="B1630" s="11">
        <v>22</v>
      </c>
      <c r="C1630" s="13">
        <v>49</v>
      </c>
      <c r="D1630" s="11">
        <v>5</v>
      </c>
      <c r="E1630" s="11">
        <v>5</v>
      </c>
      <c r="F1630" s="11">
        <v>12</v>
      </c>
      <c r="G1630" s="11">
        <v>20</v>
      </c>
    </row>
    <row r="1631" spans="1:7" x14ac:dyDescent="0.25">
      <c r="A1631" s="11">
        <v>2206005</v>
      </c>
      <c r="B1631" s="11">
        <v>22</v>
      </c>
      <c r="C1631" s="13">
        <v>60</v>
      </c>
      <c r="D1631" s="11">
        <v>6</v>
      </c>
      <c r="E1631" s="11">
        <v>5</v>
      </c>
      <c r="F1631" s="11">
        <v>11</v>
      </c>
      <c r="G1631" s="11">
        <v>10</v>
      </c>
    </row>
    <row r="1632" spans="1:7" x14ac:dyDescent="0.25">
      <c r="A1632" s="11">
        <v>2207005</v>
      </c>
      <c r="B1632" s="11">
        <v>22</v>
      </c>
      <c r="C1632" s="13">
        <v>71</v>
      </c>
      <c r="D1632" s="11">
        <v>7</v>
      </c>
      <c r="E1632" s="11">
        <v>5</v>
      </c>
      <c r="F1632" s="11">
        <v>6</v>
      </c>
      <c r="G1632" s="11">
        <v>4</v>
      </c>
    </row>
    <row r="1633" spans="1:7" x14ac:dyDescent="0.25">
      <c r="A1633" s="11">
        <v>2208005</v>
      </c>
      <c r="B1633" s="11">
        <v>22</v>
      </c>
      <c r="C1633" s="13">
        <v>82</v>
      </c>
      <c r="D1633" s="11">
        <v>8</v>
      </c>
      <c r="E1633" s="11">
        <v>5</v>
      </c>
      <c r="F1633" s="11">
        <v>18</v>
      </c>
      <c r="G1633" s="11">
        <v>14</v>
      </c>
    </row>
    <row r="1634" spans="1:7" x14ac:dyDescent="0.25">
      <c r="A1634" s="11">
        <v>2209005</v>
      </c>
      <c r="B1634" s="11">
        <v>22</v>
      </c>
      <c r="C1634" s="13">
        <v>93</v>
      </c>
      <c r="D1634" s="11">
        <v>9</v>
      </c>
      <c r="E1634" s="11">
        <v>5</v>
      </c>
      <c r="F1634" s="11">
        <v>8</v>
      </c>
      <c r="G1634" s="11">
        <v>2</v>
      </c>
    </row>
    <row r="1635" spans="1:7" x14ac:dyDescent="0.25">
      <c r="A1635" s="11">
        <v>2210005</v>
      </c>
      <c r="B1635" s="11">
        <v>22</v>
      </c>
      <c r="C1635" s="13">
        <v>104</v>
      </c>
      <c r="D1635" s="11">
        <v>10</v>
      </c>
      <c r="E1635" s="11">
        <v>5</v>
      </c>
      <c r="F1635" s="11">
        <v>1</v>
      </c>
      <c r="G1635" s="11">
        <v>9</v>
      </c>
    </row>
    <row r="1636" spans="1:7" x14ac:dyDescent="0.25">
      <c r="A1636" s="11">
        <v>2211005</v>
      </c>
      <c r="B1636" s="11">
        <v>22</v>
      </c>
      <c r="C1636" s="13">
        <v>115</v>
      </c>
      <c r="D1636" s="11">
        <v>11</v>
      </c>
      <c r="E1636" s="11">
        <v>5</v>
      </c>
      <c r="F1636" s="11">
        <v>22</v>
      </c>
      <c r="G1636" s="11">
        <v>21</v>
      </c>
    </row>
    <row r="1637" spans="1:7" x14ac:dyDescent="0.25">
      <c r="A1637" s="11">
        <v>2212005</v>
      </c>
      <c r="B1637" s="11">
        <v>22</v>
      </c>
      <c r="C1637" s="13">
        <v>126</v>
      </c>
      <c r="D1637" s="11">
        <v>12</v>
      </c>
      <c r="E1637" s="11">
        <v>5</v>
      </c>
      <c r="F1637" s="11">
        <v>15</v>
      </c>
      <c r="G1637" s="11">
        <v>6</v>
      </c>
    </row>
    <row r="1638" spans="1:7" x14ac:dyDescent="0.25">
      <c r="A1638" s="11">
        <v>2213005</v>
      </c>
      <c r="B1638" s="11">
        <v>22</v>
      </c>
      <c r="C1638" s="13">
        <v>137</v>
      </c>
      <c r="D1638" s="11">
        <v>13</v>
      </c>
      <c r="E1638" s="11">
        <v>5</v>
      </c>
      <c r="F1638" s="11">
        <v>7</v>
      </c>
      <c r="G1638" s="11">
        <v>3</v>
      </c>
    </row>
    <row r="1639" spans="1:7" x14ac:dyDescent="0.25">
      <c r="A1639" s="11">
        <v>2214005</v>
      </c>
      <c r="B1639" s="11">
        <v>22</v>
      </c>
      <c r="C1639" s="13">
        <v>148</v>
      </c>
      <c r="D1639" s="11">
        <v>14</v>
      </c>
      <c r="E1639" s="11">
        <v>5</v>
      </c>
      <c r="F1639" s="11">
        <v>13</v>
      </c>
      <c r="G1639" s="11">
        <v>8</v>
      </c>
    </row>
    <row r="1640" spans="1:7" x14ac:dyDescent="0.25">
      <c r="A1640" s="11">
        <v>2215005</v>
      </c>
      <c r="B1640" s="11">
        <v>22</v>
      </c>
      <c r="C1640" s="13">
        <v>159</v>
      </c>
      <c r="D1640" s="11">
        <v>15</v>
      </c>
      <c r="E1640" s="11">
        <v>5</v>
      </c>
      <c r="F1640" s="11">
        <v>9</v>
      </c>
      <c r="G1640" s="11">
        <v>12</v>
      </c>
    </row>
    <row r="1641" spans="1:7" x14ac:dyDescent="0.25">
      <c r="A1641" s="11">
        <v>2216005</v>
      </c>
      <c r="B1641" s="11">
        <v>22</v>
      </c>
      <c r="C1641" s="13">
        <v>170</v>
      </c>
      <c r="D1641" s="11">
        <v>16</v>
      </c>
      <c r="E1641" s="11">
        <v>5</v>
      </c>
      <c r="F1641" s="11">
        <v>10</v>
      </c>
      <c r="G1641" s="11">
        <v>22</v>
      </c>
    </row>
    <row r="1642" spans="1:7" x14ac:dyDescent="0.25">
      <c r="A1642" s="11">
        <v>2217005</v>
      </c>
      <c r="B1642" s="11">
        <v>22</v>
      </c>
      <c r="C1642" s="13">
        <v>181</v>
      </c>
      <c r="D1642" s="11">
        <v>17</v>
      </c>
      <c r="E1642" s="11">
        <v>5</v>
      </c>
      <c r="F1642" s="11">
        <v>4</v>
      </c>
      <c r="G1642" s="11">
        <v>17</v>
      </c>
    </row>
    <row r="1643" spans="1:7" x14ac:dyDescent="0.25">
      <c r="A1643" s="11">
        <v>2218005</v>
      </c>
      <c r="B1643" s="11">
        <v>22</v>
      </c>
      <c r="C1643" s="13">
        <v>192</v>
      </c>
      <c r="D1643" s="11">
        <v>18</v>
      </c>
      <c r="E1643" s="11">
        <v>5</v>
      </c>
      <c r="F1643" s="11">
        <v>3</v>
      </c>
      <c r="G1643" s="11">
        <v>18</v>
      </c>
    </row>
    <row r="1644" spans="1:7" x14ac:dyDescent="0.25">
      <c r="A1644" s="11">
        <v>2219005</v>
      </c>
      <c r="B1644" s="11">
        <v>22</v>
      </c>
      <c r="C1644" s="13">
        <v>203</v>
      </c>
      <c r="D1644" s="11">
        <v>19</v>
      </c>
      <c r="E1644" s="11">
        <v>5</v>
      </c>
      <c r="F1644" s="11">
        <v>2</v>
      </c>
      <c r="G1644" s="11">
        <v>19</v>
      </c>
    </row>
    <row r="1645" spans="1:7" x14ac:dyDescent="0.25">
      <c r="A1645" s="11">
        <v>2220005</v>
      </c>
      <c r="B1645" s="11">
        <v>22</v>
      </c>
      <c r="C1645" s="13">
        <v>214</v>
      </c>
      <c r="D1645" s="11">
        <v>20</v>
      </c>
      <c r="E1645" s="11">
        <v>5</v>
      </c>
      <c r="F1645" s="11">
        <v>20</v>
      </c>
      <c r="G1645" s="11">
        <v>1</v>
      </c>
    </row>
    <row r="1646" spans="1:7" x14ac:dyDescent="0.25">
      <c r="A1646" s="11">
        <v>2221005</v>
      </c>
      <c r="B1646" s="11">
        <v>22</v>
      </c>
      <c r="C1646" s="13">
        <v>225</v>
      </c>
      <c r="D1646" s="11">
        <v>21</v>
      </c>
      <c r="E1646" s="11">
        <v>5</v>
      </c>
      <c r="F1646" s="11">
        <v>21</v>
      </c>
      <c r="G1646" s="11">
        <v>11</v>
      </c>
    </row>
    <row r="1647" spans="1:7" x14ac:dyDescent="0.25">
      <c r="A1647" s="11">
        <v>2201006</v>
      </c>
      <c r="B1647" s="11">
        <v>22</v>
      </c>
      <c r="C1647" s="13">
        <v>6</v>
      </c>
      <c r="D1647" s="11">
        <v>1</v>
      </c>
      <c r="E1647" s="11">
        <v>6</v>
      </c>
      <c r="F1647" s="11">
        <v>6</v>
      </c>
      <c r="G1647" s="11">
        <v>17</v>
      </c>
    </row>
    <row r="1648" spans="1:7" x14ac:dyDescent="0.25">
      <c r="A1648" s="11">
        <v>2202006</v>
      </c>
      <c r="B1648" s="11">
        <v>22</v>
      </c>
      <c r="C1648" s="13">
        <v>17</v>
      </c>
      <c r="D1648" s="11">
        <v>2</v>
      </c>
      <c r="E1648" s="11">
        <v>6</v>
      </c>
      <c r="F1648" s="11">
        <v>18</v>
      </c>
      <c r="G1648" s="11">
        <v>16</v>
      </c>
    </row>
    <row r="1649" spans="1:7" x14ac:dyDescent="0.25">
      <c r="A1649" s="11">
        <v>2203006</v>
      </c>
      <c r="B1649" s="11">
        <v>22</v>
      </c>
      <c r="C1649" s="13">
        <v>28</v>
      </c>
      <c r="D1649" s="11">
        <v>3</v>
      </c>
      <c r="E1649" s="11">
        <v>6</v>
      </c>
      <c r="F1649" s="11">
        <v>15</v>
      </c>
      <c r="G1649" s="11">
        <v>19</v>
      </c>
    </row>
    <row r="1650" spans="1:7" x14ac:dyDescent="0.25">
      <c r="A1650" s="11">
        <v>2204006</v>
      </c>
      <c r="B1650" s="11">
        <v>22</v>
      </c>
      <c r="C1650" s="13">
        <v>39</v>
      </c>
      <c r="D1650" s="11">
        <v>4</v>
      </c>
      <c r="E1650" s="11">
        <v>6</v>
      </c>
      <c r="F1650" s="11">
        <v>20</v>
      </c>
      <c r="G1650" s="11">
        <v>14</v>
      </c>
    </row>
    <row r="1651" spans="1:7" x14ac:dyDescent="0.25">
      <c r="A1651" s="11">
        <v>2205006</v>
      </c>
      <c r="B1651" s="11">
        <v>22</v>
      </c>
      <c r="C1651" s="13">
        <v>50</v>
      </c>
      <c r="D1651" s="11">
        <v>5</v>
      </c>
      <c r="E1651" s="11">
        <v>6</v>
      </c>
      <c r="F1651" s="11">
        <v>13</v>
      </c>
      <c r="G1651" s="11">
        <v>21</v>
      </c>
    </row>
    <row r="1652" spans="1:7" x14ac:dyDescent="0.25">
      <c r="A1652" s="11">
        <v>2206006</v>
      </c>
      <c r="B1652" s="11">
        <v>22</v>
      </c>
      <c r="C1652" s="13">
        <v>61</v>
      </c>
      <c r="D1652" s="11">
        <v>6</v>
      </c>
      <c r="E1652" s="11">
        <v>6</v>
      </c>
      <c r="F1652" s="11">
        <v>12</v>
      </c>
      <c r="G1652" s="11">
        <v>22</v>
      </c>
    </row>
    <row r="1653" spans="1:7" x14ac:dyDescent="0.25">
      <c r="A1653" s="11">
        <v>2207006</v>
      </c>
      <c r="B1653" s="11">
        <v>22</v>
      </c>
      <c r="C1653" s="13">
        <v>72</v>
      </c>
      <c r="D1653" s="11">
        <v>7</v>
      </c>
      <c r="E1653" s="11">
        <v>6</v>
      </c>
      <c r="F1653" s="11">
        <v>7</v>
      </c>
      <c r="G1653" s="11">
        <v>5</v>
      </c>
    </row>
    <row r="1654" spans="1:7" x14ac:dyDescent="0.25">
      <c r="A1654" s="11">
        <v>2208006</v>
      </c>
      <c r="B1654" s="11">
        <v>22</v>
      </c>
      <c r="C1654" s="13">
        <v>83</v>
      </c>
      <c r="D1654" s="11">
        <v>8</v>
      </c>
      <c r="E1654" s="11">
        <v>6</v>
      </c>
      <c r="F1654" s="11">
        <v>4</v>
      </c>
      <c r="G1654" s="11">
        <v>8</v>
      </c>
    </row>
    <row r="1655" spans="1:7" x14ac:dyDescent="0.25">
      <c r="A1655" s="11">
        <v>2209006</v>
      </c>
      <c r="B1655" s="11">
        <v>22</v>
      </c>
      <c r="C1655" s="13">
        <v>94</v>
      </c>
      <c r="D1655" s="11">
        <v>9</v>
      </c>
      <c r="E1655" s="11">
        <v>6</v>
      </c>
      <c r="F1655" s="11">
        <v>9</v>
      </c>
      <c r="G1655" s="11">
        <v>3</v>
      </c>
    </row>
    <row r="1656" spans="1:7" x14ac:dyDescent="0.25">
      <c r="A1656" s="11">
        <v>2210006</v>
      </c>
      <c r="B1656" s="11">
        <v>22</v>
      </c>
      <c r="C1656" s="13">
        <v>105</v>
      </c>
      <c r="D1656" s="11">
        <v>10</v>
      </c>
      <c r="E1656" s="11">
        <v>6</v>
      </c>
      <c r="F1656" s="11">
        <v>2</v>
      </c>
      <c r="G1656" s="11">
        <v>10</v>
      </c>
    </row>
    <row r="1657" spans="1:7" x14ac:dyDescent="0.25">
      <c r="A1657" s="11">
        <v>2211006</v>
      </c>
      <c r="B1657" s="11">
        <v>22</v>
      </c>
      <c r="C1657" s="13">
        <v>116</v>
      </c>
      <c r="D1657" s="11">
        <v>11</v>
      </c>
      <c r="E1657" s="11">
        <v>6</v>
      </c>
      <c r="F1657" s="11">
        <v>1</v>
      </c>
      <c r="G1657" s="11">
        <v>11</v>
      </c>
    </row>
    <row r="1658" spans="1:7" x14ac:dyDescent="0.25">
      <c r="A1658" s="11">
        <v>2212006</v>
      </c>
      <c r="B1658" s="11">
        <v>22</v>
      </c>
      <c r="C1658" s="13">
        <v>127</v>
      </c>
      <c r="D1658" s="11">
        <v>12</v>
      </c>
      <c r="E1658" s="11">
        <v>6</v>
      </c>
      <c r="F1658" s="11">
        <v>16</v>
      </c>
      <c r="G1658" s="11">
        <v>7</v>
      </c>
    </row>
    <row r="1659" spans="1:7" x14ac:dyDescent="0.25">
      <c r="A1659" s="11">
        <v>2213006</v>
      </c>
      <c r="B1659" s="11">
        <v>22</v>
      </c>
      <c r="C1659" s="13">
        <v>138</v>
      </c>
      <c r="D1659" s="11">
        <v>13</v>
      </c>
      <c r="E1659" s="11">
        <v>6</v>
      </c>
      <c r="F1659" s="11">
        <v>8</v>
      </c>
      <c r="G1659" s="11">
        <v>15</v>
      </c>
    </row>
    <row r="1660" spans="1:7" x14ac:dyDescent="0.25">
      <c r="A1660" s="11">
        <v>2214006</v>
      </c>
      <c r="B1660" s="11">
        <v>22</v>
      </c>
      <c r="C1660" s="13">
        <v>149</v>
      </c>
      <c r="D1660" s="11">
        <v>14</v>
      </c>
      <c r="E1660" s="11">
        <v>6</v>
      </c>
      <c r="F1660" s="11">
        <v>14</v>
      </c>
      <c r="G1660" s="11">
        <v>9</v>
      </c>
    </row>
    <row r="1661" spans="1:7" x14ac:dyDescent="0.25">
      <c r="A1661" s="11">
        <v>2215006</v>
      </c>
      <c r="B1661" s="11">
        <v>22</v>
      </c>
      <c r="C1661" s="13">
        <v>160</v>
      </c>
      <c r="D1661" s="11">
        <v>15</v>
      </c>
      <c r="E1661" s="11">
        <v>6</v>
      </c>
      <c r="F1661" s="11">
        <v>10</v>
      </c>
      <c r="G1661" s="11">
        <v>13</v>
      </c>
    </row>
    <row r="1662" spans="1:7" x14ac:dyDescent="0.25">
      <c r="A1662" s="11">
        <v>2216006</v>
      </c>
      <c r="B1662" s="11">
        <v>22</v>
      </c>
      <c r="C1662" s="13">
        <v>171</v>
      </c>
      <c r="D1662" s="11">
        <v>16</v>
      </c>
      <c r="E1662" s="11">
        <v>6</v>
      </c>
      <c r="F1662" s="11">
        <v>11</v>
      </c>
      <c r="G1662" s="11">
        <v>12</v>
      </c>
    </row>
    <row r="1663" spans="1:7" x14ac:dyDescent="0.25">
      <c r="A1663" s="11">
        <v>2217006</v>
      </c>
      <c r="B1663" s="11">
        <v>22</v>
      </c>
      <c r="C1663" s="13">
        <v>182</v>
      </c>
      <c r="D1663" s="11">
        <v>17</v>
      </c>
      <c r="E1663" s="11">
        <v>6</v>
      </c>
      <c r="F1663" s="11">
        <v>5</v>
      </c>
      <c r="G1663" s="11">
        <v>18</v>
      </c>
    </row>
    <row r="1664" spans="1:7" x14ac:dyDescent="0.25">
      <c r="A1664" s="11">
        <v>2218006</v>
      </c>
      <c r="B1664" s="11">
        <v>22</v>
      </c>
      <c r="C1664" s="13">
        <v>193</v>
      </c>
      <c r="D1664" s="11">
        <v>18</v>
      </c>
      <c r="E1664" s="11">
        <v>6</v>
      </c>
      <c r="F1664" s="11">
        <v>19</v>
      </c>
      <c r="G1664" s="11">
        <v>4</v>
      </c>
    </row>
    <row r="1665" spans="1:7" x14ac:dyDescent="0.25">
      <c r="A1665" s="11">
        <v>2219006</v>
      </c>
      <c r="B1665" s="11">
        <v>22</v>
      </c>
      <c r="C1665" s="13">
        <v>204</v>
      </c>
      <c r="D1665" s="11">
        <v>19</v>
      </c>
      <c r="E1665" s="11">
        <v>6</v>
      </c>
      <c r="F1665" s="11">
        <v>3</v>
      </c>
      <c r="G1665" s="11">
        <v>20</v>
      </c>
    </row>
    <row r="1666" spans="1:7" x14ac:dyDescent="0.25">
      <c r="A1666" s="11">
        <v>2220006</v>
      </c>
      <c r="B1666" s="11">
        <v>22</v>
      </c>
      <c r="C1666" s="13">
        <v>215</v>
      </c>
      <c r="D1666" s="11">
        <v>20</v>
      </c>
      <c r="E1666" s="11">
        <v>6</v>
      </c>
      <c r="F1666" s="11">
        <v>21</v>
      </c>
      <c r="G1666" s="11">
        <v>2</v>
      </c>
    </row>
    <row r="1667" spans="1:7" x14ac:dyDescent="0.25">
      <c r="A1667" s="11">
        <v>2221006</v>
      </c>
      <c r="B1667" s="11">
        <v>22</v>
      </c>
      <c r="C1667" s="13">
        <v>226</v>
      </c>
      <c r="D1667" s="11">
        <v>21</v>
      </c>
      <c r="E1667" s="11">
        <v>6</v>
      </c>
      <c r="F1667" s="11">
        <v>22</v>
      </c>
      <c r="G1667" s="11">
        <v>1</v>
      </c>
    </row>
    <row r="1668" spans="1:7" x14ac:dyDescent="0.25">
      <c r="A1668" s="11">
        <v>2201007</v>
      </c>
      <c r="B1668" s="11">
        <v>22</v>
      </c>
      <c r="C1668" s="13">
        <v>7</v>
      </c>
      <c r="D1668" s="11">
        <v>1</v>
      </c>
      <c r="E1668" s="11">
        <v>7</v>
      </c>
      <c r="F1668" s="11">
        <v>7</v>
      </c>
      <c r="G1668" s="11">
        <v>18</v>
      </c>
    </row>
    <row r="1669" spans="1:7" x14ac:dyDescent="0.25">
      <c r="A1669" s="11">
        <v>2202007</v>
      </c>
      <c r="B1669" s="11">
        <v>22</v>
      </c>
      <c r="C1669" s="13">
        <v>18</v>
      </c>
      <c r="D1669" s="11">
        <v>2</v>
      </c>
      <c r="E1669" s="11">
        <v>7</v>
      </c>
      <c r="F1669" s="11">
        <v>6</v>
      </c>
      <c r="G1669" s="11">
        <v>8</v>
      </c>
    </row>
    <row r="1670" spans="1:7" x14ac:dyDescent="0.25">
      <c r="A1670" s="11">
        <v>2203007</v>
      </c>
      <c r="B1670" s="11">
        <v>22</v>
      </c>
      <c r="C1670" s="13">
        <v>29</v>
      </c>
      <c r="D1670" s="11">
        <v>3</v>
      </c>
      <c r="E1670" s="11">
        <v>7</v>
      </c>
      <c r="F1670" s="11">
        <v>5</v>
      </c>
      <c r="G1670" s="11">
        <v>9</v>
      </c>
    </row>
    <row r="1671" spans="1:7" x14ac:dyDescent="0.25">
      <c r="A1671" s="11">
        <v>2204007</v>
      </c>
      <c r="B1671" s="11">
        <v>22</v>
      </c>
      <c r="C1671" s="13">
        <v>40</v>
      </c>
      <c r="D1671" s="11">
        <v>4</v>
      </c>
      <c r="E1671" s="11">
        <v>7</v>
      </c>
      <c r="F1671" s="11">
        <v>15</v>
      </c>
      <c r="G1671" s="11">
        <v>10</v>
      </c>
    </row>
    <row r="1672" spans="1:7" x14ac:dyDescent="0.25">
      <c r="A1672" s="11">
        <v>2205007</v>
      </c>
      <c r="B1672" s="11">
        <v>22</v>
      </c>
      <c r="C1672" s="13">
        <v>51</v>
      </c>
      <c r="D1672" s="11">
        <v>5</v>
      </c>
      <c r="E1672" s="11">
        <v>7</v>
      </c>
      <c r="F1672" s="11">
        <v>3</v>
      </c>
      <c r="G1672" s="11">
        <v>11</v>
      </c>
    </row>
    <row r="1673" spans="1:7" x14ac:dyDescent="0.25">
      <c r="A1673" s="11">
        <v>2206007</v>
      </c>
      <c r="B1673" s="11">
        <v>22</v>
      </c>
      <c r="C1673" s="13">
        <v>62</v>
      </c>
      <c r="D1673" s="11">
        <v>6</v>
      </c>
      <c r="E1673" s="11">
        <v>7</v>
      </c>
      <c r="F1673" s="11">
        <v>2</v>
      </c>
      <c r="G1673" s="11">
        <v>1</v>
      </c>
    </row>
    <row r="1674" spans="1:7" x14ac:dyDescent="0.25">
      <c r="A1674" s="11">
        <v>2207007</v>
      </c>
      <c r="B1674" s="11">
        <v>22</v>
      </c>
      <c r="C1674" s="13">
        <v>73</v>
      </c>
      <c r="D1674" s="11">
        <v>7</v>
      </c>
      <c r="E1674" s="11">
        <v>7</v>
      </c>
      <c r="F1674" s="11">
        <v>17</v>
      </c>
      <c r="G1674" s="11">
        <v>19</v>
      </c>
    </row>
    <row r="1675" spans="1:7" x14ac:dyDescent="0.25">
      <c r="A1675" s="11">
        <v>2208007</v>
      </c>
      <c r="B1675" s="11">
        <v>22</v>
      </c>
      <c r="C1675" s="13">
        <v>84</v>
      </c>
      <c r="D1675" s="11">
        <v>8</v>
      </c>
      <c r="E1675" s="11">
        <v>7</v>
      </c>
      <c r="F1675" s="11">
        <v>16</v>
      </c>
      <c r="G1675" s="11">
        <v>20</v>
      </c>
    </row>
    <row r="1676" spans="1:7" x14ac:dyDescent="0.25">
      <c r="A1676" s="11">
        <v>2209007</v>
      </c>
      <c r="B1676" s="11">
        <v>22</v>
      </c>
      <c r="C1676" s="13">
        <v>95</v>
      </c>
      <c r="D1676" s="11">
        <v>9</v>
      </c>
      <c r="E1676" s="11">
        <v>7</v>
      </c>
      <c r="F1676" s="11">
        <v>21</v>
      </c>
      <c r="G1676" s="11">
        <v>15</v>
      </c>
    </row>
    <row r="1677" spans="1:7" x14ac:dyDescent="0.25">
      <c r="A1677" s="11">
        <v>2210007</v>
      </c>
      <c r="B1677" s="11">
        <v>22</v>
      </c>
      <c r="C1677" s="13">
        <v>106</v>
      </c>
      <c r="D1677" s="11">
        <v>10</v>
      </c>
      <c r="E1677" s="11">
        <v>7</v>
      </c>
      <c r="F1677" s="11">
        <v>14</v>
      </c>
      <c r="G1677" s="11">
        <v>22</v>
      </c>
    </row>
    <row r="1678" spans="1:7" x14ac:dyDescent="0.25">
      <c r="A1678" s="11">
        <v>2211007</v>
      </c>
      <c r="B1678" s="11">
        <v>22</v>
      </c>
      <c r="C1678" s="13">
        <v>117</v>
      </c>
      <c r="D1678" s="11">
        <v>11</v>
      </c>
      <c r="E1678" s="11">
        <v>7</v>
      </c>
      <c r="F1678" s="11">
        <v>13</v>
      </c>
      <c r="G1678" s="11">
        <v>12</v>
      </c>
    </row>
    <row r="1679" spans="1:7" x14ac:dyDescent="0.25">
      <c r="A1679" s="11">
        <v>2212007</v>
      </c>
      <c r="B1679" s="11">
        <v>22</v>
      </c>
      <c r="C1679" s="13">
        <v>128</v>
      </c>
      <c r="D1679" s="11">
        <v>12</v>
      </c>
      <c r="E1679" s="11">
        <v>7</v>
      </c>
      <c r="F1679" s="11">
        <v>8</v>
      </c>
      <c r="G1679" s="11">
        <v>17</v>
      </c>
    </row>
    <row r="1680" spans="1:7" x14ac:dyDescent="0.25">
      <c r="A1680" s="11">
        <v>2213007</v>
      </c>
      <c r="B1680" s="11">
        <v>22</v>
      </c>
      <c r="C1680" s="13">
        <v>139</v>
      </c>
      <c r="D1680" s="11">
        <v>13</v>
      </c>
      <c r="E1680" s="11">
        <v>7</v>
      </c>
      <c r="F1680" s="11">
        <v>9</v>
      </c>
      <c r="G1680" s="11">
        <v>16</v>
      </c>
    </row>
    <row r="1681" spans="1:7" x14ac:dyDescent="0.25">
      <c r="A1681" s="11">
        <v>2214007</v>
      </c>
      <c r="B1681" s="11">
        <v>22</v>
      </c>
      <c r="C1681" s="13">
        <v>150</v>
      </c>
      <c r="D1681" s="11">
        <v>14</v>
      </c>
      <c r="E1681" s="11">
        <v>7</v>
      </c>
      <c r="F1681" s="11">
        <v>10</v>
      </c>
      <c r="G1681" s="11">
        <v>4</v>
      </c>
    </row>
    <row r="1682" spans="1:7" x14ac:dyDescent="0.25">
      <c r="A1682" s="11">
        <v>2215007</v>
      </c>
      <c r="B1682" s="11">
        <v>22</v>
      </c>
      <c r="C1682" s="13">
        <v>161</v>
      </c>
      <c r="D1682" s="11">
        <v>15</v>
      </c>
      <c r="E1682" s="11">
        <v>7</v>
      </c>
      <c r="F1682" s="11">
        <v>11</v>
      </c>
      <c r="G1682" s="11">
        <v>14</v>
      </c>
    </row>
    <row r="1683" spans="1:7" x14ac:dyDescent="0.25">
      <c r="A1683" s="11">
        <v>2216007</v>
      </c>
      <c r="B1683" s="11">
        <v>22</v>
      </c>
      <c r="C1683" s="13">
        <v>172</v>
      </c>
      <c r="D1683" s="11">
        <v>16</v>
      </c>
      <c r="E1683" s="11">
        <v>7</v>
      </c>
      <c r="F1683" s="11">
        <v>1</v>
      </c>
      <c r="G1683" s="11">
        <v>13</v>
      </c>
    </row>
    <row r="1684" spans="1:7" x14ac:dyDescent="0.25">
      <c r="A1684" s="11">
        <v>2217007</v>
      </c>
      <c r="B1684" s="11">
        <v>22</v>
      </c>
      <c r="C1684" s="13">
        <v>183</v>
      </c>
      <c r="D1684" s="11">
        <v>17</v>
      </c>
      <c r="E1684" s="11">
        <v>7</v>
      </c>
      <c r="F1684" s="11">
        <v>19</v>
      </c>
      <c r="G1684" s="11">
        <v>6</v>
      </c>
    </row>
    <row r="1685" spans="1:7" x14ac:dyDescent="0.25">
      <c r="A1685" s="11">
        <v>2218007</v>
      </c>
      <c r="B1685" s="11">
        <v>22</v>
      </c>
      <c r="C1685" s="13">
        <v>194</v>
      </c>
      <c r="D1685" s="11">
        <v>18</v>
      </c>
      <c r="E1685" s="11">
        <v>7</v>
      </c>
      <c r="F1685" s="11">
        <v>20</v>
      </c>
      <c r="G1685" s="11">
        <v>5</v>
      </c>
    </row>
    <row r="1686" spans="1:7" x14ac:dyDescent="0.25">
      <c r="A1686" s="11">
        <v>2219007</v>
      </c>
      <c r="B1686" s="11">
        <v>22</v>
      </c>
      <c r="C1686" s="13">
        <v>205</v>
      </c>
      <c r="D1686" s="11">
        <v>19</v>
      </c>
      <c r="E1686" s="11">
        <v>7</v>
      </c>
      <c r="F1686" s="11">
        <v>4</v>
      </c>
      <c r="G1686" s="11">
        <v>21</v>
      </c>
    </row>
    <row r="1687" spans="1:7" x14ac:dyDescent="0.25">
      <c r="A1687" s="11">
        <v>2220007</v>
      </c>
      <c r="B1687" s="11">
        <v>22</v>
      </c>
      <c r="C1687" s="13">
        <v>216</v>
      </c>
      <c r="D1687" s="11">
        <v>20</v>
      </c>
      <c r="E1687" s="11">
        <v>7</v>
      </c>
      <c r="F1687" s="11">
        <v>22</v>
      </c>
      <c r="G1687" s="11">
        <v>3</v>
      </c>
    </row>
    <row r="1688" spans="1:7" x14ac:dyDescent="0.25">
      <c r="A1688" s="11">
        <v>2221007</v>
      </c>
      <c r="B1688" s="11">
        <v>22</v>
      </c>
      <c r="C1688" s="13">
        <v>227</v>
      </c>
      <c r="D1688" s="11">
        <v>21</v>
      </c>
      <c r="E1688" s="11">
        <v>7</v>
      </c>
      <c r="F1688" s="11">
        <v>12</v>
      </c>
      <c r="G1688" s="11">
        <v>2</v>
      </c>
    </row>
    <row r="1689" spans="1:7" x14ac:dyDescent="0.25">
      <c r="A1689" s="11">
        <v>2201008</v>
      </c>
      <c r="B1689" s="11">
        <v>22</v>
      </c>
      <c r="C1689" s="13">
        <v>8</v>
      </c>
      <c r="D1689" s="11">
        <v>1</v>
      </c>
      <c r="E1689" s="11">
        <v>8</v>
      </c>
      <c r="F1689" s="11">
        <v>8</v>
      </c>
      <c r="G1689" s="11">
        <v>19</v>
      </c>
    </row>
    <row r="1690" spans="1:7" x14ac:dyDescent="0.25">
      <c r="A1690" s="11">
        <v>2202008</v>
      </c>
      <c r="B1690" s="11">
        <v>22</v>
      </c>
      <c r="C1690" s="13">
        <v>19</v>
      </c>
      <c r="D1690" s="11">
        <v>2</v>
      </c>
      <c r="E1690" s="11">
        <v>8</v>
      </c>
      <c r="F1690" s="11">
        <v>9</v>
      </c>
      <c r="G1690" s="11">
        <v>7</v>
      </c>
    </row>
    <row r="1691" spans="1:7" x14ac:dyDescent="0.25">
      <c r="A1691" s="11">
        <v>2203008</v>
      </c>
      <c r="B1691" s="11">
        <v>22</v>
      </c>
      <c r="C1691" s="13">
        <v>30</v>
      </c>
      <c r="D1691" s="11">
        <v>3</v>
      </c>
      <c r="E1691" s="11">
        <v>8</v>
      </c>
      <c r="F1691" s="11">
        <v>17</v>
      </c>
      <c r="G1691" s="11">
        <v>21</v>
      </c>
    </row>
    <row r="1692" spans="1:7" x14ac:dyDescent="0.25">
      <c r="A1692" s="11">
        <v>2204008</v>
      </c>
      <c r="B1692" s="11">
        <v>22</v>
      </c>
      <c r="C1692" s="13">
        <v>41</v>
      </c>
      <c r="D1692" s="11">
        <v>4</v>
      </c>
      <c r="E1692" s="11">
        <v>8</v>
      </c>
      <c r="F1692" s="11">
        <v>11</v>
      </c>
      <c r="G1692" s="11">
        <v>5</v>
      </c>
    </row>
    <row r="1693" spans="1:7" x14ac:dyDescent="0.25">
      <c r="A1693" s="11">
        <v>2205008</v>
      </c>
      <c r="B1693" s="11">
        <v>22</v>
      </c>
      <c r="C1693" s="13">
        <v>52</v>
      </c>
      <c r="D1693" s="11">
        <v>5</v>
      </c>
      <c r="E1693" s="11">
        <v>8</v>
      </c>
      <c r="F1693" s="11">
        <v>4</v>
      </c>
      <c r="G1693" s="11">
        <v>1</v>
      </c>
    </row>
    <row r="1694" spans="1:7" x14ac:dyDescent="0.25">
      <c r="A1694" s="11">
        <v>2206008</v>
      </c>
      <c r="B1694" s="11">
        <v>22</v>
      </c>
      <c r="C1694" s="13">
        <v>63</v>
      </c>
      <c r="D1694" s="11">
        <v>6</v>
      </c>
      <c r="E1694" s="11">
        <v>8</v>
      </c>
      <c r="F1694" s="11">
        <v>13</v>
      </c>
      <c r="G1694" s="11">
        <v>14</v>
      </c>
    </row>
    <row r="1695" spans="1:7" x14ac:dyDescent="0.25">
      <c r="A1695" s="11">
        <v>2207008</v>
      </c>
      <c r="B1695" s="11">
        <v>22</v>
      </c>
      <c r="C1695" s="13">
        <v>74</v>
      </c>
      <c r="D1695" s="11">
        <v>7</v>
      </c>
      <c r="E1695" s="11">
        <v>8</v>
      </c>
      <c r="F1695" s="11">
        <v>20</v>
      </c>
      <c r="G1695" s="11">
        <v>18</v>
      </c>
    </row>
    <row r="1696" spans="1:7" x14ac:dyDescent="0.25">
      <c r="A1696" s="11">
        <v>2208008</v>
      </c>
      <c r="B1696" s="11">
        <v>22</v>
      </c>
      <c r="C1696" s="13">
        <v>85</v>
      </c>
      <c r="D1696" s="11">
        <v>8</v>
      </c>
      <c r="E1696" s="11">
        <v>8</v>
      </c>
      <c r="F1696" s="11">
        <v>6</v>
      </c>
      <c r="G1696" s="11">
        <v>10</v>
      </c>
    </row>
    <row r="1697" spans="1:7" x14ac:dyDescent="0.25">
      <c r="A1697" s="11">
        <v>2209008</v>
      </c>
      <c r="B1697" s="11">
        <v>22</v>
      </c>
      <c r="C1697" s="13">
        <v>96</v>
      </c>
      <c r="D1697" s="11">
        <v>9</v>
      </c>
      <c r="E1697" s="11">
        <v>8</v>
      </c>
      <c r="F1697" s="11">
        <v>22</v>
      </c>
      <c r="G1697" s="11">
        <v>16</v>
      </c>
    </row>
    <row r="1698" spans="1:7" x14ac:dyDescent="0.25">
      <c r="A1698" s="11">
        <v>2210008</v>
      </c>
      <c r="B1698" s="11">
        <v>22</v>
      </c>
      <c r="C1698" s="13">
        <v>107</v>
      </c>
      <c r="D1698" s="11">
        <v>10</v>
      </c>
      <c r="E1698" s="11">
        <v>8</v>
      </c>
      <c r="F1698" s="11">
        <v>15</v>
      </c>
      <c r="G1698" s="11">
        <v>12</v>
      </c>
    </row>
    <row r="1699" spans="1:7" x14ac:dyDescent="0.25">
      <c r="A1699" s="11">
        <v>2211008</v>
      </c>
      <c r="B1699" s="11">
        <v>22</v>
      </c>
      <c r="C1699" s="13">
        <v>118</v>
      </c>
      <c r="D1699" s="11">
        <v>11</v>
      </c>
      <c r="E1699" s="11">
        <v>8</v>
      </c>
      <c r="F1699" s="11">
        <v>2</v>
      </c>
      <c r="G1699" s="11">
        <v>3</v>
      </c>
    </row>
    <row r="1700" spans="1:7" x14ac:dyDescent="0.25">
      <c r="A1700" s="11">
        <v>2212008</v>
      </c>
      <c r="B1700" s="11">
        <v>22</v>
      </c>
      <c r="C1700" s="13">
        <v>129</v>
      </c>
      <c r="D1700" s="11">
        <v>12</v>
      </c>
      <c r="E1700" s="11">
        <v>8</v>
      </c>
      <c r="F1700" s="11">
        <v>18</v>
      </c>
      <c r="G1700" s="11">
        <v>9</v>
      </c>
    </row>
    <row r="1701" spans="1:7" x14ac:dyDescent="0.25">
      <c r="A1701" s="11">
        <v>2213008</v>
      </c>
      <c r="B1701" s="11">
        <v>22</v>
      </c>
      <c r="C1701" s="13">
        <v>140</v>
      </c>
      <c r="D1701" s="11">
        <v>13</v>
      </c>
      <c r="E1701" s="11">
        <v>8</v>
      </c>
      <c r="F1701" s="11">
        <v>10</v>
      </c>
      <c r="G1701" s="11">
        <v>17</v>
      </c>
    </row>
    <row r="1702" spans="1:7" x14ac:dyDescent="0.25">
      <c r="A1702" s="11">
        <v>2214008</v>
      </c>
      <c r="B1702" s="11">
        <v>22</v>
      </c>
      <c r="C1702" s="13">
        <v>151</v>
      </c>
      <c r="D1702" s="11">
        <v>14</v>
      </c>
      <c r="E1702" s="11">
        <v>8</v>
      </c>
      <c r="F1702" s="11">
        <v>16</v>
      </c>
      <c r="G1702" s="11">
        <v>11</v>
      </c>
    </row>
    <row r="1703" spans="1:7" x14ac:dyDescent="0.25">
      <c r="A1703" s="11">
        <v>2215008</v>
      </c>
      <c r="B1703" s="11">
        <v>22</v>
      </c>
      <c r="C1703" s="13">
        <v>162</v>
      </c>
      <c r="D1703" s="11">
        <v>15</v>
      </c>
      <c r="E1703" s="11">
        <v>8</v>
      </c>
      <c r="F1703" s="11">
        <v>1</v>
      </c>
      <c r="G1703" s="11">
        <v>15</v>
      </c>
    </row>
    <row r="1704" spans="1:7" x14ac:dyDescent="0.25">
      <c r="A1704" s="11">
        <v>2216008</v>
      </c>
      <c r="B1704" s="11">
        <v>22</v>
      </c>
      <c r="C1704" s="13">
        <v>173</v>
      </c>
      <c r="D1704" s="11">
        <v>16</v>
      </c>
      <c r="E1704" s="11">
        <v>8</v>
      </c>
      <c r="F1704" s="11">
        <v>14</v>
      </c>
      <c r="G1704" s="11">
        <v>2</v>
      </c>
    </row>
    <row r="1705" spans="1:7" x14ac:dyDescent="0.25">
      <c r="A1705" s="11">
        <v>2217008</v>
      </c>
      <c r="B1705" s="11">
        <v>22</v>
      </c>
      <c r="C1705" s="13">
        <v>184</v>
      </c>
      <c r="D1705" s="11">
        <v>17</v>
      </c>
      <c r="E1705" s="11">
        <v>8</v>
      </c>
      <c r="F1705" s="11">
        <v>7</v>
      </c>
      <c r="G1705" s="11">
        <v>20</v>
      </c>
    </row>
    <row r="1706" spans="1:7" x14ac:dyDescent="0.25">
      <c r="A1706" s="11">
        <v>2218008</v>
      </c>
      <c r="B1706" s="11">
        <v>22</v>
      </c>
      <c r="C1706" s="13">
        <v>195</v>
      </c>
      <c r="D1706" s="11">
        <v>18</v>
      </c>
      <c r="E1706" s="11">
        <v>8</v>
      </c>
      <c r="F1706" s="11">
        <v>21</v>
      </c>
      <c r="G1706" s="11">
        <v>6</v>
      </c>
    </row>
    <row r="1707" spans="1:7" x14ac:dyDescent="0.25">
      <c r="A1707" s="11">
        <v>2219008</v>
      </c>
      <c r="B1707" s="11">
        <v>22</v>
      </c>
      <c r="C1707" s="13">
        <v>206</v>
      </c>
      <c r="D1707" s="11">
        <v>19</v>
      </c>
      <c r="E1707" s="11">
        <v>8</v>
      </c>
      <c r="F1707" s="11">
        <v>5</v>
      </c>
      <c r="G1707" s="11">
        <v>22</v>
      </c>
    </row>
    <row r="1708" spans="1:7" x14ac:dyDescent="0.25">
      <c r="A1708" s="11">
        <v>2220008</v>
      </c>
      <c r="B1708" s="11">
        <v>22</v>
      </c>
      <c r="C1708" s="13">
        <v>217</v>
      </c>
      <c r="D1708" s="11">
        <v>20</v>
      </c>
      <c r="E1708" s="11">
        <v>8</v>
      </c>
      <c r="F1708" s="11">
        <v>12</v>
      </c>
      <c r="G1708" s="11">
        <v>4</v>
      </c>
    </row>
    <row r="1709" spans="1:7" x14ac:dyDescent="0.25">
      <c r="A1709" s="11">
        <v>2221008</v>
      </c>
      <c r="B1709" s="11">
        <v>22</v>
      </c>
      <c r="C1709" s="13">
        <v>228</v>
      </c>
      <c r="D1709" s="11">
        <v>21</v>
      </c>
      <c r="E1709" s="11">
        <v>8</v>
      </c>
      <c r="F1709" s="11">
        <v>3</v>
      </c>
      <c r="G1709" s="11">
        <v>13</v>
      </c>
    </row>
    <row r="1710" spans="1:7" x14ac:dyDescent="0.25">
      <c r="A1710" s="11">
        <v>2201009</v>
      </c>
      <c r="B1710" s="11">
        <v>22</v>
      </c>
      <c r="C1710" s="13">
        <v>9</v>
      </c>
      <c r="D1710" s="11">
        <v>1</v>
      </c>
      <c r="E1710" s="11">
        <v>9</v>
      </c>
      <c r="F1710" s="11">
        <v>9</v>
      </c>
      <c r="G1710" s="11">
        <v>20</v>
      </c>
    </row>
    <row r="1711" spans="1:7" x14ac:dyDescent="0.25">
      <c r="A1711" s="11">
        <v>2202009</v>
      </c>
      <c r="B1711" s="11">
        <v>22</v>
      </c>
      <c r="C1711" s="13">
        <v>20</v>
      </c>
      <c r="D1711" s="11">
        <v>2</v>
      </c>
      <c r="E1711" s="11">
        <v>9</v>
      </c>
      <c r="F1711" s="11">
        <v>19</v>
      </c>
      <c r="G1711" s="11">
        <v>21</v>
      </c>
    </row>
    <row r="1712" spans="1:7" x14ac:dyDescent="0.25">
      <c r="A1712" s="11">
        <v>2203009</v>
      </c>
      <c r="B1712" s="11">
        <v>22</v>
      </c>
      <c r="C1712" s="13">
        <v>31</v>
      </c>
      <c r="D1712" s="11">
        <v>3</v>
      </c>
      <c r="E1712" s="11">
        <v>9</v>
      </c>
      <c r="F1712" s="11">
        <v>18</v>
      </c>
      <c r="G1712" s="11">
        <v>22</v>
      </c>
    </row>
    <row r="1713" spans="1:7" x14ac:dyDescent="0.25">
      <c r="A1713" s="11">
        <v>2204009</v>
      </c>
      <c r="B1713" s="11">
        <v>22</v>
      </c>
      <c r="C1713" s="13">
        <v>42</v>
      </c>
      <c r="D1713" s="11">
        <v>4</v>
      </c>
      <c r="E1713" s="11">
        <v>9</v>
      </c>
      <c r="F1713" s="11">
        <v>6</v>
      </c>
      <c r="G1713" s="11">
        <v>1</v>
      </c>
    </row>
    <row r="1714" spans="1:7" x14ac:dyDescent="0.25">
      <c r="A1714" s="11">
        <v>2205009</v>
      </c>
      <c r="B1714" s="11">
        <v>22</v>
      </c>
      <c r="C1714" s="13">
        <v>53</v>
      </c>
      <c r="D1714" s="11">
        <v>5</v>
      </c>
      <c r="E1714" s="11">
        <v>9</v>
      </c>
      <c r="F1714" s="11">
        <v>16</v>
      </c>
      <c r="G1714" s="11">
        <v>2</v>
      </c>
    </row>
    <row r="1715" spans="1:7" x14ac:dyDescent="0.25">
      <c r="A1715" s="11">
        <v>2206009</v>
      </c>
      <c r="B1715" s="11">
        <v>22</v>
      </c>
      <c r="C1715" s="13">
        <v>64</v>
      </c>
      <c r="D1715" s="11">
        <v>6</v>
      </c>
      <c r="E1715" s="11">
        <v>9</v>
      </c>
      <c r="F1715" s="11">
        <v>4</v>
      </c>
      <c r="G1715" s="11">
        <v>3</v>
      </c>
    </row>
    <row r="1716" spans="1:7" x14ac:dyDescent="0.25">
      <c r="A1716" s="11">
        <v>2207009</v>
      </c>
      <c r="B1716" s="11">
        <v>22</v>
      </c>
      <c r="C1716" s="13">
        <v>75</v>
      </c>
      <c r="D1716" s="11">
        <v>7</v>
      </c>
      <c r="E1716" s="11">
        <v>9</v>
      </c>
      <c r="F1716" s="11">
        <v>8</v>
      </c>
      <c r="G1716" s="11">
        <v>10</v>
      </c>
    </row>
    <row r="1717" spans="1:7" x14ac:dyDescent="0.25">
      <c r="A1717" s="11">
        <v>2208009</v>
      </c>
      <c r="B1717" s="11">
        <v>22</v>
      </c>
      <c r="C1717" s="13">
        <v>86</v>
      </c>
      <c r="D1717" s="11">
        <v>8</v>
      </c>
      <c r="E1717" s="11">
        <v>9</v>
      </c>
      <c r="F1717" s="11">
        <v>7</v>
      </c>
      <c r="G1717" s="11">
        <v>11</v>
      </c>
    </row>
    <row r="1718" spans="1:7" x14ac:dyDescent="0.25">
      <c r="A1718" s="11">
        <v>2209009</v>
      </c>
      <c r="B1718" s="11">
        <v>22</v>
      </c>
      <c r="C1718" s="13">
        <v>97</v>
      </c>
      <c r="D1718" s="11">
        <v>9</v>
      </c>
      <c r="E1718" s="11">
        <v>9</v>
      </c>
      <c r="F1718" s="11">
        <v>17</v>
      </c>
      <c r="G1718" s="11">
        <v>12</v>
      </c>
    </row>
    <row r="1719" spans="1:7" x14ac:dyDescent="0.25">
      <c r="A1719" s="11">
        <v>2210009</v>
      </c>
      <c r="B1719" s="11">
        <v>22</v>
      </c>
      <c r="C1719" s="13">
        <v>108</v>
      </c>
      <c r="D1719" s="11">
        <v>10</v>
      </c>
      <c r="E1719" s="11">
        <v>9</v>
      </c>
      <c r="F1719" s="11">
        <v>13</v>
      </c>
      <c r="G1719" s="11">
        <v>16</v>
      </c>
    </row>
    <row r="1720" spans="1:7" x14ac:dyDescent="0.25">
      <c r="A1720" s="11">
        <v>2211009</v>
      </c>
      <c r="B1720" s="11">
        <v>22</v>
      </c>
      <c r="C1720" s="13">
        <v>119</v>
      </c>
      <c r="D1720" s="11">
        <v>11</v>
      </c>
      <c r="E1720" s="11">
        <v>9</v>
      </c>
      <c r="F1720" s="11">
        <v>15</v>
      </c>
      <c r="G1720" s="11">
        <v>14</v>
      </c>
    </row>
    <row r="1721" spans="1:7" x14ac:dyDescent="0.25">
      <c r="A1721" s="11">
        <v>2212009</v>
      </c>
      <c r="B1721" s="11">
        <v>22</v>
      </c>
      <c r="C1721" s="13">
        <v>130</v>
      </c>
      <c r="D1721" s="11">
        <v>12</v>
      </c>
      <c r="E1721" s="11">
        <v>9</v>
      </c>
      <c r="F1721" s="11">
        <v>10</v>
      </c>
      <c r="G1721" s="11">
        <v>19</v>
      </c>
    </row>
    <row r="1722" spans="1:7" x14ac:dyDescent="0.25">
      <c r="A1722" s="11">
        <v>2213009</v>
      </c>
      <c r="B1722" s="11">
        <v>22</v>
      </c>
      <c r="C1722" s="13">
        <v>141</v>
      </c>
      <c r="D1722" s="11">
        <v>13</v>
      </c>
      <c r="E1722" s="11">
        <v>9</v>
      </c>
      <c r="F1722" s="11">
        <v>11</v>
      </c>
      <c r="G1722" s="11">
        <v>18</v>
      </c>
    </row>
    <row r="1723" spans="1:7" x14ac:dyDescent="0.25">
      <c r="A1723" s="11">
        <v>2214009</v>
      </c>
      <c r="B1723" s="11">
        <v>22</v>
      </c>
      <c r="C1723" s="13">
        <v>152</v>
      </c>
      <c r="D1723" s="11">
        <v>14</v>
      </c>
      <c r="E1723" s="11">
        <v>9</v>
      </c>
      <c r="F1723" s="11">
        <v>1</v>
      </c>
      <c r="G1723" s="11">
        <v>17</v>
      </c>
    </row>
    <row r="1724" spans="1:7" x14ac:dyDescent="0.25">
      <c r="A1724" s="11">
        <v>2215009</v>
      </c>
      <c r="B1724" s="11">
        <v>22</v>
      </c>
      <c r="C1724" s="13">
        <v>163</v>
      </c>
      <c r="D1724" s="11">
        <v>15</v>
      </c>
      <c r="E1724" s="11">
        <v>9</v>
      </c>
      <c r="F1724" s="11">
        <v>2</v>
      </c>
      <c r="G1724" s="11">
        <v>5</v>
      </c>
    </row>
    <row r="1725" spans="1:7" x14ac:dyDescent="0.25">
      <c r="A1725" s="11">
        <v>2216009</v>
      </c>
      <c r="B1725" s="11">
        <v>22</v>
      </c>
      <c r="C1725" s="13">
        <v>174</v>
      </c>
      <c r="D1725" s="11">
        <v>16</v>
      </c>
      <c r="E1725" s="11">
        <v>9</v>
      </c>
      <c r="F1725" s="11">
        <v>3</v>
      </c>
      <c r="G1725" s="11">
        <v>15</v>
      </c>
    </row>
    <row r="1726" spans="1:7" x14ac:dyDescent="0.25">
      <c r="A1726" s="11">
        <v>2217009</v>
      </c>
      <c r="B1726" s="11">
        <v>22</v>
      </c>
      <c r="C1726" s="13">
        <v>185</v>
      </c>
      <c r="D1726" s="11">
        <v>17</v>
      </c>
      <c r="E1726" s="11">
        <v>9</v>
      </c>
      <c r="F1726" s="11">
        <v>21</v>
      </c>
      <c r="G1726" s="11">
        <v>8</v>
      </c>
    </row>
    <row r="1727" spans="1:7" x14ac:dyDescent="0.25">
      <c r="A1727" s="11">
        <v>2218009</v>
      </c>
      <c r="B1727" s="11">
        <v>22</v>
      </c>
      <c r="C1727" s="13">
        <v>196</v>
      </c>
      <c r="D1727" s="11">
        <v>18</v>
      </c>
      <c r="E1727" s="11">
        <v>9</v>
      </c>
      <c r="F1727" s="11">
        <v>22</v>
      </c>
      <c r="G1727" s="11">
        <v>7</v>
      </c>
    </row>
    <row r="1728" spans="1:7" x14ac:dyDescent="0.25">
      <c r="A1728" s="11">
        <v>2219009</v>
      </c>
      <c r="B1728" s="11">
        <v>22</v>
      </c>
      <c r="C1728" s="13">
        <v>207</v>
      </c>
      <c r="D1728" s="11">
        <v>19</v>
      </c>
      <c r="E1728" s="11">
        <v>9</v>
      </c>
      <c r="F1728" s="11">
        <v>12</v>
      </c>
      <c r="G1728" s="11">
        <v>6</v>
      </c>
    </row>
    <row r="1729" spans="1:7" x14ac:dyDescent="0.25">
      <c r="A1729" s="11">
        <v>2220009</v>
      </c>
      <c r="B1729" s="11">
        <v>22</v>
      </c>
      <c r="C1729" s="13">
        <v>218</v>
      </c>
      <c r="D1729" s="11">
        <v>20</v>
      </c>
      <c r="E1729" s="11">
        <v>9</v>
      </c>
      <c r="F1729" s="11">
        <v>5</v>
      </c>
      <c r="G1729" s="11">
        <v>13</v>
      </c>
    </row>
    <row r="1730" spans="1:7" x14ac:dyDescent="0.25">
      <c r="A1730" s="11">
        <v>2221009</v>
      </c>
      <c r="B1730" s="11">
        <v>22</v>
      </c>
      <c r="C1730" s="13">
        <v>229</v>
      </c>
      <c r="D1730" s="11">
        <v>21</v>
      </c>
      <c r="E1730" s="11">
        <v>9</v>
      </c>
      <c r="F1730" s="11">
        <v>14</v>
      </c>
      <c r="G1730" s="11">
        <v>4</v>
      </c>
    </row>
    <row r="1731" spans="1:7" x14ac:dyDescent="0.25">
      <c r="A1731" s="11">
        <v>2201010</v>
      </c>
      <c r="B1731" s="11">
        <v>22</v>
      </c>
      <c r="C1731" s="13">
        <v>10</v>
      </c>
      <c r="D1731" s="11">
        <v>1</v>
      </c>
      <c r="E1731" s="11">
        <v>10</v>
      </c>
      <c r="F1731" s="11">
        <v>10</v>
      </c>
      <c r="G1731" s="11">
        <v>21</v>
      </c>
    </row>
    <row r="1732" spans="1:7" x14ac:dyDescent="0.25">
      <c r="A1732" s="11">
        <v>2202010</v>
      </c>
      <c r="B1732" s="11">
        <v>22</v>
      </c>
      <c r="C1732" s="13">
        <v>21</v>
      </c>
      <c r="D1732" s="11">
        <v>2</v>
      </c>
      <c r="E1732" s="11">
        <v>10</v>
      </c>
      <c r="F1732" s="11">
        <v>22</v>
      </c>
      <c r="G1732" s="11">
        <v>20</v>
      </c>
    </row>
    <row r="1733" spans="1:7" x14ac:dyDescent="0.25">
      <c r="A1733" s="11">
        <v>2203010</v>
      </c>
      <c r="B1733" s="11">
        <v>22</v>
      </c>
      <c r="C1733" s="13">
        <v>32</v>
      </c>
      <c r="D1733" s="11">
        <v>3</v>
      </c>
      <c r="E1733" s="11">
        <v>10</v>
      </c>
      <c r="F1733" s="11">
        <v>8</v>
      </c>
      <c r="G1733" s="11">
        <v>1</v>
      </c>
    </row>
    <row r="1734" spans="1:7" x14ac:dyDescent="0.25">
      <c r="A1734" s="11">
        <v>2204010</v>
      </c>
      <c r="B1734" s="11">
        <v>22</v>
      </c>
      <c r="C1734" s="13">
        <v>43</v>
      </c>
      <c r="D1734" s="11">
        <v>4</v>
      </c>
      <c r="E1734" s="11">
        <v>10</v>
      </c>
      <c r="F1734" s="11">
        <v>7</v>
      </c>
      <c r="G1734" s="11">
        <v>2</v>
      </c>
    </row>
    <row r="1735" spans="1:7" x14ac:dyDescent="0.25">
      <c r="A1735" s="11">
        <v>2205010</v>
      </c>
      <c r="B1735" s="11">
        <v>22</v>
      </c>
      <c r="C1735" s="13">
        <v>54</v>
      </c>
      <c r="D1735" s="11">
        <v>5</v>
      </c>
      <c r="E1735" s="11">
        <v>10</v>
      </c>
      <c r="F1735" s="11">
        <v>14</v>
      </c>
      <c r="G1735" s="11">
        <v>17</v>
      </c>
    </row>
    <row r="1736" spans="1:7" x14ac:dyDescent="0.25">
      <c r="A1736" s="11">
        <v>2206010</v>
      </c>
      <c r="B1736" s="11">
        <v>22</v>
      </c>
      <c r="C1736" s="13">
        <v>65</v>
      </c>
      <c r="D1736" s="11">
        <v>6</v>
      </c>
      <c r="E1736" s="11">
        <v>10</v>
      </c>
      <c r="F1736" s="11">
        <v>16</v>
      </c>
      <c r="G1736" s="11">
        <v>15</v>
      </c>
    </row>
    <row r="1737" spans="1:7" x14ac:dyDescent="0.25">
      <c r="A1737" s="11">
        <v>2207010</v>
      </c>
      <c r="B1737" s="11">
        <v>22</v>
      </c>
      <c r="C1737" s="13">
        <v>76</v>
      </c>
      <c r="D1737" s="11">
        <v>7</v>
      </c>
      <c r="E1737" s="11">
        <v>10</v>
      </c>
      <c r="F1737" s="11">
        <v>11</v>
      </c>
      <c r="G1737" s="11">
        <v>9</v>
      </c>
    </row>
    <row r="1738" spans="1:7" x14ac:dyDescent="0.25">
      <c r="A1738" s="11">
        <v>2208010</v>
      </c>
      <c r="B1738" s="11">
        <v>22</v>
      </c>
      <c r="C1738" s="13">
        <v>87</v>
      </c>
      <c r="D1738" s="11">
        <v>8</v>
      </c>
      <c r="E1738" s="11">
        <v>10</v>
      </c>
      <c r="F1738" s="11">
        <v>19</v>
      </c>
      <c r="G1738" s="11">
        <v>12</v>
      </c>
    </row>
    <row r="1739" spans="1:7" x14ac:dyDescent="0.25">
      <c r="A1739" s="11">
        <v>2209010</v>
      </c>
      <c r="B1739" s="11">
        <v>22</v>
      </c>
      <c r="C1739" s="13">
        <v>98</v>
      </c>
      <c r="D1739" s="11">
        <v>9</v>
      </c>
      <c r="E1739" s="11">
        <v>10</v>
      </c>
      <c r="F1739" s="11">
        <v>18</v>
      </c>
      <c r="G1739" s="11">
        <v>13</v>
      </c>
    </row>
    <row r="1740" spans="1:7" x14ac:dyDescent="0.25">
      <c r="A1740" s="11">
        <v>2210010</v>
      </c>
      <c r="B1740" s="11">
        <v>22</v>
      </c>
      <c r="C1740" s="13">
        <v>109</v>
      </c>
      <c r="D1740" s="11">
        <v>10</v>
      </c>
      <c r="E1740" s="11">
        <v>10</v>
      </c>
      <c r="F1740" s="11">
        <v>3</v>
      </c>
      <c r="G1740" s="11">
        <v>6</v>
      </c>
    </row>
    <row r="1741" spans="1:7" x14ac:dyDescent="0.25">
      <c r="A1741" s="11">
        <v>2211010</v>
      </c>
      <c r="B1741" s="11">
        <v>22</v>
      </c>
      <c r="C1741" s="13">
        <v>120</v>
      </c>
      <c r="D1741" s="11">
        <v>11</v>
      </c>
      <c r="E1741" s="11">
        <v>10</v>
      </c>
      <c r="F1741" s="11">
        <v>5</v>
      </c>
      <c r="G1741" s="11">
        <v>4</v>
      </c>
    </row>
    <row r="1742" spans="1:7" x14ac:dyDescent="0.25">
      <c r="A1742" s="11">
        <v>2212010</v>
      </c>
      <c r="B1742" s="11">
        <v>22</v>
      </c>
      <c r="C1742" s="13">
        <v>131</v>
      </c>
      <c r="D1742" s="11">
        <v>12</v>
      </c>
      <c r="E1742" s="11">
        <v>10</v>
      </c>
      <c r="F1742" s="11">
        <v>20</v>
      </c>
      <c r="G1742" s="11">
        <v>11</v>
      </c>
    </row>
    <row r="1743" spans="1:7" x14ac:dyDescent="0.25">
      <c r="A1743" s="11">
        <v>2213010</v>
      </c>
      <c r="B1743" s="11">
        <v>22</v>
      </c>
      <c r="C1743" s="13">
        <v>142</v>
      </c>
      <c r="D1743" s="11">
        <v>13</v>
      </c>
      <c r="E1743" s="11">
        <v>10</v>
      </c>
      <c r="F1743" s="11">
        <v>1</v>
      </c>
      <c r="G1743" s="11">
        <v>19</v>
      </c>
    </row>
    <row r="1744" spans="1:7" x14ac:dyDescent="0.25">
      <c r="A1744" s="11">
        <v>2214010</v>
      </c>
      <c r="B1744" s="11">
        <v>22</v>
      </c>
      <c r="C1744" s="13">
        <v>153</v>
      </c>
      <c r="D1744" s="11">
        <v>14</v>
      </c>
      <c r="E1744" s="11">
        <v>10</v>
      </c>
      <c r="F1744" s="11">
        <v>2</v>
      </c>
      <c r="G1744" s="11">
        <v>18</v>
      </c>
    </row>
    <row r="1745" spans="1:7" x14ac:dyDescent="0.25">
      <c r="A1745" s="11">
        <v>2215010</v>
      </c>
      <c r="B1745" s="11">
        <v>22</v>
      </c>
      <c r="C1745" s="13">
        <v>164</v>
      </c>
      <c r="D1745" s="11">
        <v>15</v>
      </c>
      <c r="E1745" s="11">
        <v>10</v>
      </c>
      <c r="F1745" s="11">
        <v>17</v>
      </c>
      <c r="G1745" s="11">
        <v>3</v>
      </c>
    </row>
    <row r="1746" spans="1:7" x14ac:dyDescent="0.25">
      <c r="A1746" s="11">
        <v>2216010</v>
      </c>
      <c r="B1746" s="11">
        <v>22</v>
      </c>
      <c r="C1746" s="13">
        <v>175</v>
      </c>
      <c r="D1746" s="11">
        <v>16</v>
      </c>
      <c r="E1746" s="11">
        <v>10</v>
      </c>
      <c r="F1746" s="11">
        <v>4</v>
      </c>
      <c r="G1746" s="11">
        <v>16</v>
      </c>
    </row>
    <row r="1747" spans="1:7" x14ac:dyDescent="0.25">
      <c r="A1747" s="11">
        <v>2217010</v>
      </c>
      <c r="B1747" s="11">
        <v>22</v>
      </c>
      <c r="C1747" s="13">
        <v>186</v>
      </c>
      <c r="D1747" s="11">
        <v>17</v>
      </c>
      <c r="E1747" s="11">
        <v>10</v>
      </c>
      <c r="F1747" s="11">
        <v>9</v>
      </c>
      <c r="G1747" s="11">
        <v>22</v>
      </c>
    </row>
    <row r="1748" spans="1:7" x14ac:dyDescent="0.25">
      <c r="A1748" s="11">
        <v>2218010</v>
      </c>
      <c r="B1748" s="11">
        <v>22</v>
      </c>
      <c r="C1748" s="13">
        <v>197</v>
      </c>
      <c r="D1748" s="11">
        <v>18</v>
      </c>
      <c r="E1748" s="11">
        <v>10</v>
      </c>
      <c r="F1748" s="11">
        <v>12</v>
      </c>
      <c r="G1748" s="11">
        <v>8</v>
      </c>
    </row>
    <row r="1749" spans="1:7" x14ac:dyDescent="0.25">
      <c r="A1749" s="11">
        <v>2219010</v>
      </c>
      <c r="B1749" s="11">
        <v>22</v>
      </c>
      <c r="C1749" s="13">
        <v>208</v>
      </c>
      <c r="D1749" s="11">
        <v>19</v>
      </c>
      <c r="E1749" s="11">
        <v>10</v>
      </c>
      <c r="F1749" s="11">
        <v>13</v>
      </c>
      <c r="G1749" s="11">
        <v>7</v>
      </c>
    </row>
    <row r="1750" spans="1:7" x14ac:dyDescent="0.25">
      <c r="A1750" s="11">
        <v>2220010</v>
      </c>
      <c r="B1750" s="11">
        <v>22</v>
      </c>
      <c r="C1750" s="13">
        <v>219</v>
      </c>
      <c r="D1750" s="11">
        <v>20</v>
      </c>
      <c r="E1750" s="11">
        <v>10</v>
      </c>
      <c r="F1750" s="11">
        <v>6</v>
      </c>
      <c r="G1750" s="11">
        <v>14</v>
      </c>
    </row>
    <row r="1751" spans="1:7" x14ac:dyDescent="0.25">
      <c r="A1751" s="11">
        <v>2221010</v>
      </c>
      <c r="B1751" s="11">
        <v>22</v>
      </c>
      <c r="C1751" s="13">
        <v>230</v>
      </c>
      <c r="D1751" s="11">
        <v>21</v>
      </c>
      <c r="E1751" s="11">
        <v>10</v>
      </c>
      <c r="F1751" s="11">
        <v>15</v>
      </c>
      <c r="G1751" s="11">
        <v>5</v>
      </c>
    </row>
    <row r="1752" spans="1:7" x14ac:dyDescent="0.25">
      <c r="A1752" s="11">
        <v>2201011</v>
      </c>
      <c r="B1752" s="11">
        <v>22</v>
      </c>
      <c r="C1752" s="13">
        <v>11</v>
      </c>
      <c r="D1752" s="11">
        <v>1</v>
      </c>
      <c r="E1752" s="11">
        <v>11</v>
      </c>
      <c r="F1752" s="11">
        <v>11</v>
      </c>
      <c r="G1752" s="11">
        <v>22</v>
      </c>
    </row>
    <row r="1753" spans="1:7" x14ac:dyDescent="0.25">
      <c r="A1753" s="11">
        <v>2202011</v>
      </c>
      <c r="B1753" s="11">
        <v>22</v>
      </c>
      <c r="C1753" s="13">
        <v>22</v>
      </c>
      <c r="D1753" s="11">
        <v>2</v>
      </c>
      <c r="E1753" s="11">
        <v>11</v>
      </c>
      <c r="F1753" s="11">
        <v>1</v>
      </c>
      <c r="G1753" s="11">
        <v>10</v>
      </c>
    </row>
    <row r="1754" spans="1:7" x14ac:dyDescent="0.25">
      <c r="A1754" s="11">
        <v>2203011</v>
      </c>
      <c r="B1754" s="11">
        <v>22</v>
      </c>
      <c r="C1754" s="13">
        <v>33</v>
      </c>
      <c r="D1754" s="11">
        <v>3</v>
      </c>
      <c r="E1754" s="11">
        <v>11</v>
      </c>
      <c r="F1754" s="11">
        <v>20</v>
      </c>
      <c r="G1754" s="11">
        <v>13</v>
      </c>
    </row>
    <row r="1755" spans="1:7" x14ac:dyDescent="0.25">
      <c r="A1755" s="11">
        <v>2204011</v>
      </c>
      <c r="B1755" s="11">
        <v>22</v>
      </c>
      <c r="C1755" s="13">
        <v>44</v>
      </c>
      <c r="D1755" s="11">
        <v>4</v>
      </c>
      <c r="E1755" s="11">
        <v>11</v>
      </c>
      <c r="F1755" s="11">
        <v>8</v>
      </c>
      <c r="G1755" s="11">
        <v>3</v>
      </c>
    </row>
    <row r="1756" spans="1:7" x14ac:dyDescent="0.25">
      <c r="A1756" s="11">
        <v>2205011</v>
      </c>
      <c r="B1756" s="11">
        <v>22</v>
      </c>
      <c r="C1756" s="13">
        <v>55</v>
      </c>
      <c r="D1756" s="11">
        <v>5</v>
      </c>
      <c r="E1756" s="11">
        <v>11</v>
      </c>
      <c r="F1756" s="11">
        <v>18</v>
      </c>
      <c r="G1756" s="11">
        <v>15</v>
      </c>
    </row>
    <row r="1757" spans="1:7" x14ac:dyDescent="0.25">
      <c r="A1757" s="11">
        <v>2206011</v>
      </c>
      <c r="B1757" s="11">
        <v>22</v>
      </c>
      <c r="C1757" s="13">
        <v>66</v>
      </c>
      <c r="D1757" s="11">
        <v>6</v>
      </c>
      <c r="E1757" s="11">
        <v>11</v>
      </c>
      <c r="F1757" s="11">
        <v>17</v>
      </c>
      <c r="G1757" s="11">
        <v>5</v>
      </c>
    </row>
    <row r="1758" spans="1:7" x14ac:dyDescent="0.25">
      <c r="A1758" s="11">
        <v>2207011</v>
      </c>
      <c r="B1758" s="11">
        <v>22</v>
      </c>
      <c r="C1758" s="13">
        <v>77</v>
      </c>
      <c r="D1758" s="11">
        <v>7</v>
      </c>
      <c r="E1758" s="11">
        <v>11</v>
      </c>
      <c r="F1758" s="11">
        <v>12</v>
      </c>
      <c r="G1758" s="11">
        <v>21</v>
      </c>
    </row>
    <row r="1759" spans="1:7" x14ac:dyDescent="0.25">
      <c r="A1759" s="11">
        <v>2208011</v>
      </c>
      <c r="B1759" s="11">
        <v>22</v>
      </c>
      <c r="C1759" s="13">
        <v>88</v>
      </c>
      <c r="D1759" s="11">
        <v>8</v>
      </c>
      <c r="E1759" s="11">
        <v>11</v>
      </c>
      <c r="F1759" s="11">
        <v>9</v>
      </c>
      <c r="G1759" s="11">
        <v>2</v>
      </c>
    </row>
    <row r="1760" spans="1:7" x14ac:dyDescent="0.25">
      <c r="A1760" s="11">
        <v>2209011</v>
      </c>
      <c r="B1760" s="11">
        <v>22</v>
      </c>
      <c r="C1760" s="13">
        <v>99</v>
      </c>
      <c r="D1760" s="11">
        <v>9</v>
      </c>
      <c r="E1760" s="11">
        <v>11</v>
      </c>
      <c r="F1760" s="11">
        <v>19</v>
      </c>
      <c r="G1760" s="11">
        <v>14</v>
      </c>
    </row>
    <row r="1761" spans="1:7" x14ac:dyDescent="0.25">
      <c r="A1761" s="11">
        <v>2210011</v>
      </c>
      <c r="B1761" s="11">
        <v>22</v>
      </c>
      <c r="C1761" s="13">
        <v>110</v>
      </c>
      <c r="D1761" s="11">
        <v>10</v>
      </c>
      <c r="E1761" s="11">
        <v>11</v>
      </c>
      <c r="F1761" s="11">
        <v>7</v>
      </c>
      <c r="G1761" s="11">
        <v>4</v>
      </c>
    </row>
    <row r="1762" spans="1:7" x14ac:dyDescent="0.25">
      <c r="A1762" s="11">
        <v>2211011</v>
      </c>
      <c r="B1762" s="11">
        <v>22</v>
      </c>
      <c r="C1762" s="13">
        <v>121</v>
      </c>
      <c r="D1762" s="11">
        <v>11</v>
      </c>
      <c r="E1762" s="11">
        <v>11</v>
      </c>
      <c r="F1762" s="11">
        <v>16</v>
      </c>
      <c r="G1762" s="11">
        <v>17</v>
      </c>
    </row>
    <row r="1763" spans="1:7" x14ac:dyDescent="0.25">
      <c r="A1763" s="11">
        <v>2212011</v>
      </c>
      <c r="B1763" s="11">
        <v>22</v>
      </c>
      <c r="C1763" s="13">
        <v>132</v>
      </c>
      <c r="D1763" s="11">
        <v>12</v>
      </c>
      <c r="E1763" s="11">
        <v>11</v>
      </c>
      <c r="F1763" s="11">
        <v>21</v>
      </c>
      <c r="G1763" s="11">
        <v>1</v>
      </c>
    </row>
    <row r="1764" spans="1:7" x14ac:dyDescent="0.25">
      <c r="A1764" s="11">
        <v>2213011</v>
      </c>
      <c r="B1764" s="11">
        <v>22</v>
      </c>
      <c r="C1764" s="13">
        <v>143</v>
      </c>
      <c r="D1764" s="11">
        <v>13</v>
      </c>
      <c r="E1764" s="11">
        <v>11</v>
      </c>
      <c r="F1764" s="11">
        <v>2</v>
      </c>
      <c r="G1764" s="11">
        <v>20</v>
      </c>
    </row>
    <row r="1765" spans="1:7" x14ac:dyDescent="0.25">
      <c r="A1765" s="11">
        <v>2214011</v>
      </c>
      <c r="B1765" s="11">
        <v>22</v>
      </c>
      <c r="C1765" s="13">
        <v>154</v>
      </c>
      <c r="D1765" s="11">
        <v>14</v>
      </c>
      <c r="E1765" s="11">
        <v>11</v>
      </c>
      <c r="F1765" s="11">
        <v>3</v>
      </c>
      <c r="G1765" s="11">
        <v>19</v>
      </c>
    </row>
    <row r="1766" spans="1:7" x14ac:dyDescent="0.25">
      <c r="A1766" s="11">
        <v>2215011</v>
      </c>
      <c r="B1766" s="11">
        <v>22</v>
      </c>
      <c r="C1766" s="13">
        <v>165</v>
      </c>
      <c r="D1766" s="11">
        <v>15</v>
      </c>
      <c r="E1766" s="11">
        <v>11</v>
      </c>
      <c r="F1766" s="11">
        <v>4</v>
      </c>
      <c r="G1766" s="11">
        <v>18</v>
      </c>
    </row>
    <row r="1767" spans="1:7" x14ac:dyDescent="0.25">
      <c r="A1767" s="11">
        <v>2216011</v>
      </c>
      <c r="B1767" s="11">
        <v>22</v>
      </c>
      <c r="C1767" s="13">
        <v>176</v>
      </c>
      <c r="D1767" s="11">
        <v>16</v>
      </c>
      <c r="E1767" s="11">
        <v>11</v>
      </c>
      <c r="F1767" s="11">
        <v>5</v>
      </c>
      <c r="G1767" s="11">
        <v>6</v>
      </c>
    </row>
    <row r="1768" spans="1:7" x14ac:dyDescent="0.25">
      <c r="A1768" s="11">
        <v>2217011</v>
      </c>
      <c r="B1768" s="11">
        <v>22</v>
      </c>
      <c r="C1768" s="13">
        <v>187</v>
      </c>
      <c r="D1768" s="11">
        <v>17</v>
      </c>
      <c r="E1768" s="11">
        <v>11</v>
      </c>
      <c r="F1768" s="11">
        <v>10</v>
      </c>
      <c r="G1768" s="11">
        <v>12</v>
      </c>
    </row>
    <row r="1769" spans="1:7" x14ac:dyDescent="0.25">
      <c r="A1769" s="11">
        <v>2218011</v>
      </c>
      <c r="B1769" s="11">
        <v>22</v>
      </c>
      <c r="C1769" s="13">
        <v>198</v>
      </c>
      <c r="D1769" s="11">
        <v>18</v>
      </c>
      <c r="E1769" s="11">
        <v>11</v>
      </c>
      <c r="F1769" s="11">
        <v>13</v>
      </c>
      <c r="G1769" s="11">
        <v>9</v>
      </c>
    </row>
    <row r="1770" spans="1:7" x14ac:dyDescent="0.25">
      <c r="A1770" s="11">
        <v>2219011</v>
      </c>
      <c r="B1770" s="11">
        <v>22</v>
      </c>
      <c r="C1770" s="13">
        <v>209</v>
      </c>
      <c r="D1770" s="11">
        <v>19</v>
      </c>
      <c r="E1770" s="11">
        <v>11</v>
      </c>
      <c r="F1770" s="11">
        <v>14</v>
      </c>
      <c r="G1770" s="11">
        <v>8</v>
      </c>
    </row>
    <row r="1771" spans="1:7" x14ac:dyDescent="0.25">
      <c r="A1771" s="11">
        <v>2220011</v>
      </c>
      <c r="B1771" s="11">
        <v>22</v>
      </c>
      <c r="C1771" s="13">
        <v>220</v>
      </c>
      <c r="D1771" s="11">
        <v>20</v>
      </c>
      <c r="E1771" s="11">
        <v>11</v>
      </c>
      <c r="F1771" s="11">
        <v>15</v>
      </c>
      <c r="G1771" s="11">
        <v>7</v>
      </c>
    </row>
    <row r="1772" spans="1:7" x14ac:dyDescent="0.25">
      <c r="A1772" s="11">
        <v>2221011</v>
      </c>
      <c r="B1772" s="11">
        <v>22</v>
      </c>
      <c r="C1772" s="13">
        <v>231</v>
      </c>
      <c r="D1772" s="11">
        <v>21</v>
      </c>
      <c r="E1772" s="11">
        <v>11</v>
      </c>
      <c r="F1772" s="11">
        <v>6</v>
      </c>
      <c r="G1772" s="11">
        <v>16</v>
      </c>
    </row>
    <row r="1773" spans="1:7" x14ac:dyDescent="0.25">
      <c r="A1773" s="9">
        <v>2301001</v>
      </c>
      <c r="B1773" s="9">
        <v>23</v>
      </c>
      <c r="C1773" s="10">
        <v>1</v>
      </c>
      <c r="D1773" s="9">
        <v>1</v>
      </c>
      <c r="E1773" s="9">
        <v>1</v>
      </c>
      <c r="F1773" s="9">
        <v>2</v>
      </c>
      <c r="G1773" s="9">
        <v>23</v>
      </c>
    </row>
    <row r="1774" spans="1:7" x14ac:dyDescent="0.25">
      <c r="A1774" s="9">
        <v>2302001</v>
      </c>
      <c r="B1774" s="9">
        <v>23</v>
      </c>
      <c r="C1774" s="10">
        <v>12</v>
      </c>
      <c r="D1774" s="9">
        <v>2</v>
      </c>
      <c r="E1774" s="9">
        <v>1</v>
      </c>
      <c r="F1774" s="9">
        <v>14</v>
      </c>
      <c r="G1774" s="9">
        <v>12</v>
      </c>
    </row>
    <row r="1775" spans="1:7" x14ac:dyDescent="0.25">
      <c r="A1775" s="9">
        <v>2303001</v>
      </c>
      <c r="B1775" s="9">
        <v>23</v>
      </c>
      <c r="C1775" s="10">
        <v>23</v>
      </c>
      <c r="D1775" s="9">
        <v>3</v>
      </c>
      <c r="E1775" s="9">
        <v>1</v>
      </c>
      <c r="F1775" s="9">
        <v>3</v>
      </c>
      <c r="G1775" s="9">
        <v>1</v>
      </c>
    </row>
    <row r="1776" spans="1:7" x14ac:dyDescent="0.25">
      <c r="A1776" s="9">
        <v>2304001</v>
      </c>
      <c r="B1776" s="9">
        <v>23</v>
      </c>
      <c r="C1776" s="10">
        <v>34</v>
      </c>
      <c r="D1776" s="9">
        <v>4</v>
      </c>
      <c r="E1776" s="9">
        <v>1</v>
      </c>
      <c r="F1776" s="9">
        <v>15</v>
      </c>
      <c r="G1776" s="9">
        <v>13</v>
      </c>
    </row>
    <row r="1777" spans="1:7" x14ac:dyDescent="0.25">
      <c r="A1777" s="9">
        <v>2305001</v>
      </c>
      <c r="B1777" s="9">
        <v>23</v>
      </c>
      <c r="C1777" s="10">
        <v>45</v>
      </c>
      <c r="D1777" s="9">
        <v>5</v>
      </c>
      <c r="E1777" s="9">
        <v>1</v>
      </c>
      <c r="F1777" s="9">
        <v>4</v>
      </c>
      <c r="G1777" s="9">
        <v>2</v>
      </c>
    </row>
    <row r="1778" spans="1:7" x14ac:dyDescent="0.25">
      <c r="A1778" s="9">
        <v>2306001</v>
      </c>
      <c r="B1778" s="9">
        <v>23</v>
      </c>
      <c r="C1778" s="10">
        <v>56</v>
      </c>
      <c r="D1778" s="9">
        <v>6</v>
      </c>
      <c r="E1778" s="9">
        <v>1</v>
      </c>
      <c r="F1778" s="9">
        <v>16</v>
      </c>
      <c r="G1778" s="9">
        <v>14</v>
      </c>
    </row>
    <row r="1779" spans="1:7" x14ac:dyDescent="0.25">
      <c r="A1779" s="9">
        <v>2307001</v>
      </c>
      <c r="B1779" s="9">
        <v>23</v>
      </c>
      <c r="C1779" s="10">
        <v>67</v>
      </c>
      <c r="D1779" s="9">
        <v>7</v>
      </c>
      <c r="E1779" s="9">
        <v>1</v>
      </c>
      <c r="F1779" s="9">
        <v>5</v>
      </c>
      <c r="G1779" s="9">
        <v>3</v>
      </c>
    </row>
    <row r="1780" spans="1:7" x14ac:dyDescent="0.25">
      <c r="A1780" s="9">
        <v>2308001</v>
      </c>
      <c r="B1780" s="9">
        <v>23</v>
      </c>
      <c r="C1780" s="10">
        <v>78</v>
      </c>
      <c r="D1780" s="9">
        <v>8</v>
      </c>
      <c r="E1780" s="9">
        <v>1</v>
      </c>
      <c r="F1780" s="9">
        <v>17</v>
      </c>
      <c r="G1780" s="9">
        <v>15</v>
      </c>
    </row>
    <row r="1781" spans="1:7" x14ac:dyDescent="0.25">
      <c r="A1781" s="9">
        <v>2309001</v>
      </c>
      <c r="B1781" s="9">
        <v>23</v>
      </c>
      <c r="C1781" s="10">
        <v>89</v>
      </c>
      <c r="D1781" s="9">
        <v>9</v>
      </c>
      <c r="E1781" s="9">
        <v>1</v>
      </c>
      <c r="F1781" s="9">
        <v>6</v>
      </c>
      <c r="G1781" s="9">
        <v>4</v>
      </c>
    </row>
    <row r="1782" spans="1:7" x14ac:dyDescent="0.25">
      <c r="A1782" s="9">
        <v>2310001</v>
      </c>
      <c r="B1782" s="9">
        <v>23</v>
      </c>
      <c r="C1782" s="10">
        <v>100</v>
      </c>
      <c r="D1782" s="9">
        <v>10</v>
      </c>
      <c r="E1782" s="9">
        <v>1</v>
      </c>
      <c r="F1782" s="9">
        <v>18</v>
      </c>
      <c r="G1782" s="9">
        <v>16</v>
      </c>
    </row>
    <row r="1783" spans="1:7" x14ac:dyDescent="0.25">
      <c r="A1783" s="9">
        <v>2311001</v>
      </c>
      <c r="B1783" s="9">
        <v>23</v>
      </c>
      <c r="C1783" s="10">
        <v>111</v>
      </c>
      <c r="D1783" s="9">
        <v>11</v>
      </c>
      <c r="E1783" s="9">
        <v>1</v>
      </c>
      <c r="F1783" s="9">
        <v>7</v>
      </c>
      <c r="G1783" s="9">
        <v>5</v>
      </c>
    </row>
    <row r="1784" spans="1:7" x14ac:dyDescent="0.25">
      <c r="A1784" s="9">
        <v>2312001</v>
      </c>
      <c r="B1784" s="9">
        <v>23</v>
      </c>
      <c r="C1784" s="10">
        <v>122</v>
      </c>
      <c r="D1784" s="9">
        <v>12</v>
      </c>
      <c r="E1784" s="9">
        <v>1</v>
      </c>
      <c r="F1784" s="9">
        <v>19</v>
      </c>
      <c r="G1784" s="9">
        <v>17</v>
      </c>
    </row>
    <row r="1785" spans="1:7" x14ac:dyDescent="0.25">
      <c r="A1785" s="9">
        <v>2313001</v>
      </c>
      <c r="B1785" s="9">
        <v>23</v>
      </c>
      <c r="C1785" s="10">
        <v>133</v>
      </c>
      <c r="D1785" s="9">
        <v>13</v>
      </c>
      <c r="E1785" s="9">
        <v>1</v>
      </c>
      <c r="F1785" s="9">
        <v>8</v>
      </c>
      <c r="G1785" s="9">
        <v>6</v>
      </c>
    </row>
    <row r="1786" spans="1:7" x14ac:dyDescent="0.25">
      <c r="A1786" s="9">
        <v>2314001</v>
      </c>
      <c r="B1786" s="9">
        <v>23</v>
      </c>
      <c r="C1786" s="10">
        <v>144</v>
      </c>
      <c r="D1786" s="9">
        <v>14</v>
      </c>
      <c r="E1786" s="9">
        <v>1</v>
      </c>
      <c r="F1786" s="9">
        <v>20</v>
      </c>
      <c r="G1786" s="9">
        <v>18</v>
      </c>
    </row>
    <row r="1787" spans="1:7" x14ac:dyDescent="0.25">
      <c r="A1787" s="9">
        <v>2315001</v>
      </c>
      <c r="B1787" s="9">
        <v>23</v>
      </c>
      <c r="C1787" s="10">
        <v>155</v>
      </c>
      <c r="D1787" s="9">
        <v>15</v>
      </c>
      <c r="E1787" s="9">
        <v>1</v>
      </c>
      <c r="F1787" s="9">
        <v>9</v>
      </c>
      <c r="G1787" s="9">
        <v>7</v>
      </c>
    </row>
    <row r="1788" spans="1:7" x14ac:dyDescent="0.25">
      <c r="A1788" s="9">
        <v>2316001</v>
      </c>
      <c r="B1788" s="9">
        <v>23</v>
      </c>
      <c r="C1788" s="10">
        <v>166</v>
      </c>
      <c r="D1788" s="9">
        <v>16</v>
      </c>
      <c r="E1788" s="9">
        <v>1</v>
      </c>
      <c r="F1788" s="9">
        <v>21</v>
      </c>
      <c r="G1788" s="9">
        <v>19</v>
      </c>
    </row>
    <row r="1789" spans="1:7" x14ac:dyDescent="0.25">
      <c r="A1789" s="9">
        <v>2317001</v>
      </c>
      <c r="B1789" s="9">
        <v>23</v>
      </c>
      <c r="C1789" s="10">
        <v>177</v>
      </c>
      <c r="D1789" s="9">
        <v>17</v>
      </c>
      <c r="E1789" s="9">
        <v>1</v>
      </c>
      <c r="F1789" s="9">
        <v>10</v>
      </c>
      <c r="G1789" s="9">
        <v>8</v>
      </c>
    </row>
    <row r="1790" spans="1:7" x14ac:dyDescent="0.25">
      <c r="A1790" s="9">
        <v>2318001</v>
      </c>
      <c r="B1790" s="9">
        <v>23</v>
      </c>
      <c r="C1790" s="10">
        <v>188</v>
      </c>
      <c r="D1790" s="9">
        <v>18</v>
      </c>
      <c r="E1790" s="9">
        <v>1</v>
      </c>
      <c r="F1790" s="9">
        <v>22</v>
      </c>
      <c r="G1790" s="9">
        <v>20</v>
      </c>
    </row>
    <row r="1791" spans="1:7" x14ac:dyDescent="0.25">
      <c r="A1791" s="9">
        <v>2319001</v>
      </c>
      <c r="B1791" s="9">
        <v>23</v>
      </c>
      <c r="C1791" s="10">
        <v>199</v>
      </c>
      <c r="D1791" s="9">
        <v>19</v>
      </c>
      <c r="E1791" s="9">
        <v>1</v>
      </c>
      <c r="F1791" s="9">
        <v>11</v>
      </c>
      <c r="G1791" s="9">
        <v>9</v>
      </c>
    </row>
    <row r="1792" spans="1:7" x14ac:dyDescent="0.25">
      <c r="A1792" s="9">
        <v>2320001</v>
      </c>
      <c r="B1792" s="9">
        <v>23</v>
      </c>
      <c r="C1792" s="10">
        <v>210</v>
      </c>
      <c r="D1792" s="9">
        <v>20</v>
      </c>
      <c r="E1792" s="9">
        <v>1</v>
      </c>
      <c r="F1792" s="9">
        <v>23</v>
      </c>
      <c r="G1792" s="9">
        <v>21</v>
      </c>
    </row>
    <row r="1793" spans="1:7" x14ac:dyDescent="0.25">
      <c r="A1793" s="9">
        <v>2321001</v>
      </c>
      <c r="B1793" s="9">
        <v>23</v>
      </c>
      <c r="C1793" s="10">
        <v>221</v>
      </c>
      <c r="D1793" s="9">
        <v>21</v>
      </c>
      <c r="E1793" s="9">
        <v>1</v>
      </c>
      <c r="F1793" s="9">
        <v>12</v>
      </c>
      <c r="G1793" s="9">
        <v>10</v>
      </c>
    </row>
    <row r="1794" spans="1:7" x14ac:dyDescent="0.25">
      <c r="A1794" s="9">
        <v>2322001</v>
      </c>
      <c r="B1794" s="9">
        <v>23</v>
      </c>
      <c r="C1794" s="10">
        <v>232</v>
      </c>
      <c r="D1794" s="9">
        <v>22</v>
      </c>
      <c r="E1794" s="9">
        <v>1</v>
      </c>
      <c r="F1794" s="9">
        <v>1</v>
      </c>
      <c r="G1794" s="9">
        <v>22</v>
      </c>
    </row>
    <row r="1795" spans="1:7" x14ac:dyDescent="0.25">
      <c r="A1795" s="9">
        <v>2323001</v>
      </c>
      <c r="B1795" s="9">
        <v>23</v>
      </c>
      <c r="C1795" s="10">
        <v>243</v>
      </c>
      <c r="D1795" s="9">
        <v>23</v>
      </c>
      <c r="E1795" s="9">
        <v>1</v>
      </c>
      <c r="F1795" s="9">
        <v>13</v>
      </c>
      <c r="G1795" s="9">
        <v>11</v>
      </c>
    </row>
    <row r="1796" spans="1:7" x14ac:dyDescent="0.25">
      <c r="A1796" s="9">
        <v>2301002</v>
      </c>
      <c r="B1796" s="9">
        <v>23</v>
      </c>
      <c r="C1796" s="10">
        <v>2</v>
      </c>
      <c r="D1796" s="9">
        <v>1</v>
      </c>
      <c r="E1796" s="9">
        <v>2</v>
      </c>
      <c r="F1796" s="9">
        <v>3</v>
      </c>
      <c r="G1796" s="9">
        <v>22</v>
      </c>
    </row>
    <row r="1797" spans="1:7" x14ac:dyDescent="0.25">
      <c r="A1797" s="9">
        <v>2302002</v>
      </c>
      <c r="B1797" s="9">
        <v>23</v>
      </c>
      <c r="C1797" s="10">
        <v>13</v>
      </c>
      <c r="D1797" s="9">
        <v>2</v>
      </c>
      <c r="E1797" s="9">
        <v>2</v>
      </c>
      <c r="F1797" s="9">
        <v>15</v>
      </c>
      <c r="G1797" s="9">
        <v>11</v>
      </c>
    </row>
    <row r="1798" spans="1:7" x14ac:dyDescent="0.25">
      <c r="A1798" s="9">
        <v>2303002</v>
      </c>
      <c r="B1798" s="9">
        <v>23</v>
      </c>
      <c r="C1798" s="10">
        <v>24</v>
      </c>
      <c r="D1798" s="9">
        <v>3</v>
      </c>
      <c r="E1798" s="9">
        <v>2</v>
      </c>
      <c r="F1798" s="9">
        <v>4</v>
      </c>
      <c r="G1798" s="9">
        <v>23</v>
      </c>
    </row>
    <row r="1799" spans="1:7" x14ac:dyDescent="0.25">
      <c r="A1799" s="9">
        <v>2304002</v>
      </c>
      <c r="B1799" s="9">
        <v>23</v>
      </c>
      <c r="C1799" s="10">
        <v>35</v>
      </c>
      <c r="D1799" s="9">
        <v>4</v>
      </c>
      <c r="E1799" s="9">
        <v>2</v>
      </c>
      <c r="F1799" s="9">
        <v>16</v>
      </c>
      <c r="G1799" s="9">
        <v>12</v>
      </c>
    </row>
    <row r="1800" spans="1:7" x14ac:dyDescent="0.25">
      <c r="A1800" s="9">
        <v>2305002</v>
      </c>
      <c r="B1800" s="9">
        <v>23</v>
      </c>
      <c r="C1800" s="10">
        <v>46</v>
      </c>
      <c r="D1800" s="9">
        <v>5</v>
      </c>
      <c r="E1800" s="9">
        <v>2</v>
      </c>
      <c r="F1800" s="9">
        <v>5</v>
      </c>
      <c r="G1800" s="9">
        <v>1</v>
      </c>
    </row>
    <row r="1801" spans="1:7" x14ac:dyDescent="0.25">
      <c r="A1801" s="9">
        <v>2306002</v>
      </c>
      <c r="B1801" s="9">
        <v>23</v>
      </c>
      <c r="C1801" s="10">
        <v>57</v>
      </c>
      <c r="D1801" s="9">
        <v>6</v>
      </c>
      <c r="E1801" s="9">
        <v>2</v>
      </c>
      <c r="F1801" s="9">
        <v>17</v>
      </c>
      <c r="G1801" s="9">
        <v>13</v>
      </c>
    </row>
    <row r="1802" spans="1:7" x14ac:dyDescent="0.25">
      <c r="A1802" s="9">
        <v>2307002</v>
      </c>
      <c r="B1802" s="9">
        <v>23</v>
      </c>
      <c r="C1802" s="10">
        <v>68</v>
      </c>
      <c r="D1802" s="9">
        <v>7</v>
      </c>
      <c r="E1802" s="9">
        <v>2</v>
      </c>
      <c r="F1802" s="9">
        <v>6</v>
      </c>
      <c r="G1802" s="9">
        <v>2</v>
      </c>
    </row>
    <row r="1803" spans="1:7" x14ac:dyDescent="0.25">
      <c r="A1803" s="9">
        <v>2308002</v>
      </c>
      <c r="B1803" s="9">
        <v>23</v>
      </c>
      <c r="C1803" s="10">
        <v>79</v>
      </c>
      <c r="D1803" s="9">
        <v>8</v>
      </c>
      <c r="E1803" s="9">
        <v>2</v>
      </c>
      <c r="F1803" s="9">
        <v>18</v>
      </c>
      <c r="G1803" s="9">
        <v>14</v>
      </c>
    </row>
    <row r="1804" spans="1:7" x14ac:dyDescent="0.25">
      <c r="A1804" s="9">
        <v>2309002</v>
      </c>
      <c r="B1804" s="9">
        <v>23</v>
      </c>
      <c r="C1804" s="10">
        <v>90</v>
      </c>
      <c r="D1804" s="9">
        <v>9</v>
      </c>
      <c r="E1804" s="9">
        <v>2</v>
      </c>
      <c r="F1804" s="9">
        <v>7</v>
      </c>
      <c r="G1804" s="9">
        <v>3</v>
      </c>
    </row>
    <row r="1805" spans="1:7" x14ac:dyDescent="0.25">
      <c r="A1805" s="9">
        <v>2310002</v>
      </c>
      <c r="B1805" s="9">
        <v>23</v>
      </c>
      <c r="C1805" s="10">
        <v>101</v>
      </c>
      <c r="D1805" s="9">
        <v>10</v>
      </c>
      <c r="E1805" s="9">
        <v>2</v>
      </c>
      <c r="F1805" s="9">
        <v>19</v>
      </c>
      <c r="G1805" s="9">
        <v>15</v>
      </c>
    </row>
    <row r="1806" spans="1:7" x14ac:dyDescent="0.25">
      <c r="A1806" s="9">
        <v>2311002</v>
      </c>
      <c r="B1806" s="9">
        <v>23</v>
      </c>
      <c r="C1806" s="10">
        <v>112</v>
      </c>
      <c r="D1806" s="9">
        <v>11</v>
      </c>
      <c r="E1806" s="9">
        <v>2</v>
      </c>
      <c r="F1806" s="9">
        <v>8</v>
      </c>
      <c r="G1806" s="9">
        <v>4</v>
      </c>
    </row>
    <row r="1807" spans="1:7" x14ac:dyDescent="0.25">
      <c r="A1807" s="9">
        <v>2312002</v>
      </c>
      <c r="B1807" s="9">
        <v>23</v>
      </c>
      <c r="C1807" s="10">
        <v>123</v>
      </c>
      <c r="D1807" s="9">
        <v>12</v>
      </c>
      <c r="E1807" s="9">
        <v>2</v>
      </c>
      <c r="F1807" s="9">
        <v>20</v>
      </c>
      <c r="G1807" s="9">
        <v>16</v>
      </c>
    </row>
    <row r="1808" spans="1:7" x14ac:dyDescent="0.25">
      <c r="A1808" s="9">
        <v>2313002</v>
      </c>
      <c r="B1808" s="9">
        <v>23</v>
      </c>
      <c r="C1808" s="10">
        <v>134</v>
      </c>
      <c r="D1808" s="9">
        <v>13</v>
      </c>
      <c r="E1808" s="9">
        <v>2</v>
      </c>
      <c r="F1808" s="9">
        <v>9</v>
      </c>
      <c r="G1808" s="9">
        <v>5</v>
      </c>
    </row>
    <row r="1809" spans="1:7" x14ac:dyDescent="0.25">
      <c r="A1809" s="9">
        <v>2314002</v>
      </c>
      <c r="B1809" s="9">
        <v>23</v>
      </c>
      <c r="C1809" s="10">
        <v>145</v>
      </c>
      <c r="D1809" s="9">
        <v>14</v>
      </c>
      <c r="E1809" s="9">
        <v>2</v>
      </c>
      <c r="F1809" s="9">
        <v>21</v>
      </c>
      <c r="G1809" s="9">
        <v>17</v>
      </c>
    </row>
    <row r="1810" spans="1:7" x14ac:dyDescent="0.25">
      <c r="A1810" s="9">
        <v>2315002</v>
      </c>
      <c r="B1810" s="9">
        <v>23</v>
      </c>
      <c r="C1810" s="10">
        <v>156</v>
      </c>
      <c r="D1810" s="9">
        <v>15</v>
      </c>
      <c r="E1810" s="9">
        <v>2</v>
      </c>
      <c r="F1810" s="9">
        <v>10</v>
      </c>
      <c r="G1810" s="9">
        <v>6</v>
      </c>
    </row>
    <row r="1811" spans="1:7" x14ac:dyDescent="0.25">
      <c r="A1811" s="9">
        <v>2316002</v>
      </c>
      <c r="B1811" s="9">
        <v>23</v>
      </c>
      <c r="C1811" s="10">
        <v>167</v>
      </c>
      <c r="D1811" s="9">
        <v>16</v>
      </c>
      <c r="E1811" s="9">
        <v>2</v>
      </c>
      <c r="F1811" s="9">
        <v>22</v>
      </c>
      <c r="G1811" s="9">
        <v>18</v>
      </c>
    </row>
    <row r="1812" spans="1:7" x14ac:dyDescent="0.25">
      <c r="A1812" s="9">
        <v>2317002</v>
      </c>
      <c r="B1812" s="9">
        <v>23</v>
      </c>
      <c r="C1812" s="10">
        <v>178</v>
      </c>
      <c r="D1812" s="9">
        <v>17</v>
      </c>
      <c r="E1812" s="9">
        <v>2</v>
      </c>
      <c r="F1812" s="9">
        <v>11</v>
      </c>
      <c r="G1812" s="9">
        <v>7</v>
      </c>
    </row>
    <row r="1813" spans="1:7" x14ac:dyDescent="0.25">
      <c r="A1813" s="9">
        <v>2318002</v>
      </c>
      <c r="B1813" s="9">
        <v>23</v>
      </c>
      <c r="C1813" s="10">
        <v>189</v>
      </c>
      <c r="D1813" s="9">
        <v>18</v>
      </c>
      <c r="E1813" s="9">
        <v>2</v>
      </c>
      <c r="F1813" s="9">
        <v>23</v>
      </c>
      <c r="G1813" s="9">
        <v>19</v>
      </c>
    </row>
    <row r="1814" spans="1:7" x14ac:dyDescent="0.25">
      <c r="A1814" s="9">
        <v>2319002</v>
      </c>
      <c r="B1814" s="9">
        <v>23</v>
      </c>
      <c r="C1814" s="10">
        <v>200</v>
      </c>
      <c r="D1814" s="9">
        <v>19</v>
      </c>
      <c r="E1814" s="9">
        <v>2</v>
      </c>
      <c r="F1814" s="9">
        <v>12</v>
      </c>
      <c r="G1814" s="9">
        <v>8</v>
      </c>
    </row>
    <row r="1815" spans="1:7" x14ac:dyDescent="0.25">
      <c r="A1815" s="9">
        <v>2320002</v>
      </c>
      <c r="B1815" s="9">
        <v>23</v>
      </c>
      <c r="C1815" s="10">
        <v>211</v>
      </c>
      <c r="D1815" s="9">
        <v>20</v>
      </c>
      <c r="E1815" s="9">
        <v>2</v>
      </c>
      <c r="F1815" s="9">
        <v>1</v>
      </c>
      <c r="G1815" s="9">
        <v>20</v>
      </c>
    </row>
    <row r="1816" spans="1:7" x14ac:dyDescent="0.25">
      <c r="A1816" s="9">
        <v>2321002</v>
      </c>
      <c r="B1816" s="9">
        <v>23</v>
      </c>
      <c r="C1816" s="10">
        <v>222</v>
      </c>
      <c r="D1816" s="9">
        <v>21</v>
      </c>
      <c r="E1816" s="9">
        <v>2</v>
      </c>
      <c r="F1816" s="9">
        <v>13</v>
      </c>
      <c r="G1816" s="9">
        <v>9</v>
      </c>
    </row>
    <row r="1817" spans="1:7" x14ac:dyDescent="0.25">
      <c r="A1817" s="9">
        <v>2322002</v>
      </c>
      <c r="B1817" s="9">
        <v>23</v>
      </c>
      <c r="C1817" s="10">
        <v>233</v>
      </c>
      <c r="D1817" s="9">
        <v>22</v>
      </c>
      <c r="E1817" s="9">
        <v>2</v>
      </c>
      <c r="F1817" s="9">
        <v>2</v>
      </c>
      <c r="G1817" s="9">
        <v>21</v>
      </c>
    </row>
    <row r="1818" spans="1:7" x14ac:dyDescent="0.25">
      <c r="A1818" s="9">
        <v>2323002</v>
      </c>
      <c r="B1818" s="9">
        <v>23</v>
      </c>
      <c r="C1818" s="10">
        <v>244</v>
      </c>
      <c r="D1818" s="9">
        <v>23</v>
      </c>
      <c r="E1818" s="9">
        <v>2</v>
      </c>
      <c r="F1818" s="9">
        <v>14</v>
      </c>
      <c r="G1818" s="9">
        <v>10</v>
      </c>
    </row>
    <row r="1819" spans="1:7" x14ac:dyDescent="0.25">
      <c r="A1819" s="9">
        <v>2301003</v>
      </c>
      <c r="B1819" s="9">
        <v>23</v>
      </c>
      <c r="C1819" s="10">
        <v>3</v>
      </c>
      <c r="D1819" s="9">
        <v>1</v>
      </c>
      <c r="E1819" s="9">
        <v>3</v>
      </c>
      <c r="F1819" s="9">
        <v>4</v>
      </c>
      <c r="G1819" s="9">
        <v>21</v>
      </c>
    </row>
    <row r="1820" spans="1:7" x14ac:dyDescent="0.25">
      <c r="A1820" s="9">
        <v>2302003</v>
      </c>
      <c r="B1820" s="9">
        <v>23</v>
      </c>
      <c r="C1820" s="10">
        <v>14</v>
      </c>
      <c r="D1820" s="9">
        <v>2</v>
      </c>
      <c r="E1820" s="9">
        <v>3</v>
      </c>
      <c r="F1820" s="9">
        <v>16</v>
      </c>
      <c r="G1820" s="9">
        <v>10</v>
      </c>
    </row>
    <row r="1821" spans="1:7" x14ac:dyDescent="0.25">
      <c r="A1821" s="9">
        <v>2303003</v>
      </c>
      <c r="B1821" s="9">
        <v>23</v>
      </c>
      <c r="C1821" s="10">
        <v>25</v>
      </c>
      <c r="D1821" s="9">
        <v>3</v>
      </c>
      <c r="E1821" s="9">
        <v>3</v>
      </c>
      <c r="F1821" s="9">
        <v>5</v>
      </c>
      <c r="G1821" s="9">
        <v>22</v>
      </c>
    </row>
    <row r="1822" spans="1:7" x14ac:dyDescent="0.25">
      <c r="A1822" s="9">
        <v>2304003</v>
      </c>
      <c r="B1822" s="9">
        <v>23</v>
      </c>
      <c r="C1822" s="10">
        <v>36</v>
      </c>
      <c r="D1822" s="9">
        <v>4</v>
      </c>
      <c r="E1822" s="9">
        <v>3</v>
      </c>
      <c r="F1822" s="9">
        <v>17</v>
      </c>
      <c r="G1822" s="9">
        <v>11</v>
      </c>
    </row>
    <row r="1823" spans="1:7" x14ac:dyDescent="0.25">
      <c r="A1823" s="9">
        <v>2305003</v>
      </c>
      <c r="B1823" s="9">
        <v>23</v>
      </c>
      <c r="C1823" s="10">
        <v>47</v>
      </c>
      <c r="D1823" s="9">
        <v>5</v>
      </c>
      <c r="E1823" s="9">
        <v>3</v>
      </c>
      <c r="F1823" s="9">
        <v>6</v>
      </c>
      <c r="G1823" s="9">
        <v>23</v>
      </c>
    </row>
    <row r="1824" spans="1:7" x14ac:dyDescent="0.25">
      <c r="A1824" s="9">
        <v>2306003</v>
      </c>
      <c r="B1824" s="9">
        <v>23</v>
      </c>
      <c r="C1824" s="10">
        <v>58</v>
      </c>
      <c r="D1824" s="9">
        <v>6</v>
      </c>
      <c r="E1824" s="9">
        <v>3</v>
      </c>
      <c r="F1824" s="9">
        <v>18</v>
      </c>
      <c r="G1824" s="9">
        <v>12</v>
      </c>
    </row>
    <row r="1825" spans="1:7" x14ac:dyDescent="0.25">
      <c r="A1825" s="9">
        <v>2307003</v>
      </c>
      <c r="B1825" s="9">
        <v>23</v>
      </c>
      <c r="C1825" s="10">
        <v>69</v>
      </c>
      <c r="D1825" s="9">
        <v>7</v>
      </c>
      <c r="E1825" s="9">
        <v>3</v>
      </c>
      <c r="F1825" s="9">
        <v>7</v>
      </c>
      <c r="G1825" s="9">
        <v>1</v>
      </c>
    </row>
    <row r="1826" spans="1:7" x14ac:dyDescent="0.25">
      <c r="A1826" s="9">
        <v>2308003</v>
      </c>
      <c r="B1826" s="9">
        <v>23</v>
      </c>
      <c r="C1826" s="10">
        <v>80</v>
      </c>
      <c r="D1826" s="9">
        <v>8</v>
      </c>
      <c r="E1826" s="9">
        <v>3</v>
      </c>
      <c r="F1826" s="9">
        <v>19</v>
      </c>
      <c r="G1826" s="9">
        <v>13</v>
      </c>
    </row>
    <row r="1827" spans="1:7" x14ac:dyDescent="0.25">
      <c r="A1827" s="9">
        <v>2309003</v>
      </c>
      <c r="B1827" s="9">
        <v>23</v>
      </c>
      <c r="C1827" s="10">
        <v>91</v>
      </c>
      <c r="D1827" s="9">
        <v>9</v>
      </c>
      <c r="E1827" s="9">
        <v>3</v>
      </c>
      <c r="F1827" s="9">
        <v>8</v>
      </c>
      <c r="G1827" s="9">
        <v>2</v>
      </c>
    </row>
    <row r="1828" spans="1:7" x14ac:dyDescent="0.25">
      <c r="A1828" s="9">
        <v>2310003</v>
      </c>
      <c r="B1828" s="9">
        <v>23</v>
      </c>
      <c r="C1828" s="10">
        <v>102</v>
      </c>
      <c r="D1828" s="9">
        <v>10</v>
      </c>
      <c r="E1828" s="9">
        <v>3</v>
      </c>
      <c r="F1828" s="9">
        <v>20</v>
      </c>
      <c r="G1828" s="9">
        <v>14</v>
      </c>
    </row>
    <row r="1829" spans="1:7" x14ac:dyDescent="0.25">
      <c r="A1829" s="9">
        <v>2311003</v>
      </c>
      <c r="B1829" s="9">
        <v>23</v>
      </c>
      <c r="C1829" s="10">
        <v>113</v>
      </c>
      <c r="D1829" s="9">
        <v>11</v>
      </c>
      <c r="E1829" s="9">
        <v>3</v>
      </c>
      <c r="F1829" s="9">
        <v>9</v>
      </c>
      <c r="G1829" s="9">
        <v>3</v>
      </c>
    </row>
    <row r="1830" spans="1:7" x14ac:dyDescent="0.25">
      <c r="A1830" s="9">
        <v>2312003</v>
      </c>
      <c r="B1830" s="9">
        <v>23</v>
      </c>
      <c r="C1830" s="10">
        <v>124</v>
      </c>
      <c r="D1830" s="9">
        <v>12</v>
      </c>
      <c r="E1830" s="9">
        <v>3</v>
      </c>
      <c r="F1830" s="9">
        <v>21</v>
      </c>
      <c r="G1830" s="9">
        <v>15</v>
      </c>
    </row>
    <row r="1831" spans="1:7" x14ac:dyDescent="0.25">
      <c r="A1831" s="9">
        <v>2313003</v>
      </c>
      <c r="B1831" s="9">
        <v>23</v>
      </c>
      <c r="C1831" s="10">
        <v>135</v>
      </c>
      <c r="D1831" s="9">
        <v>13</v>
      </c>
      <c r="E1831" s="9">
        <v>3</v>
      </c>
      <c r="F1831" s="9">
        <v>10</v>
      </c>
      <c r="G1831" s="9">
        <v>4</v>
      </c>
    </row>
    <row r="1832" spans="1:7" x14ac:dyDescent="0.25">
      <c r="A1832" s="9">
        <v>2314003</v>
      </c>
      <c r="B1832" s="9">
        <v>23</v>
      </c>
      <c r="C1832" s="10">
        <v>146</v>
      </c>
      <c r="D1832" s="9">
        <v>14</v>
      </c>
      <c r="E1832" s="9">
        <v>3</v>
      </c>
      <c r="F1832" s="9">
        <v>22</v>
      </c>
      <c r="G1832" s="9">
        <v>16</v>
      </c>
    </row>
    <row r="1833" spans="1:7" x14ac:dyDescent="0.25">
      <c r="A1833" s="9">
        <v>2315003</v>
      </c>
      <c r="B1833" s="9">
        <v>23</v>
      </c>
      <c r="C1833" s="10">
        <v>157</v>
      </c>
      <c r="D1833" s="9">
        <v>15</v>
      </c>
      <c r="E1833" s="9">
        <v>3</v>
      </c>
      <c r="F1833" s="9">
        <v>11</v>
      </c>
      <c r="G1833" s="9">
        <v>5</v>
      </c>
    </row>
    <row r="1834" spans="1:7" x14ac:dyDescent="0.25">
      <c r="A1834" s="9">
        <v>2316003</v>
      </c>
      <c r="B1834" s="9">
        <v>23</v>
      </c>
      <c r="C1834" s="10">
        <v>168</v>
      </c>
      <c r="D1834" s="9">
        <v>16</v>
      </c>
      <c r="E1834" s="9">
        <v>3</v>
      </c>
      <c r="F1834" s="9">
        <v>23</v>
      </c>
      <c r="G1834" s="9">
        <v>17</v>
      </c>
    </row>
    <row r="1835" spans="1:7" x14ac:dyDescent="0.25">
      <c r="A1835" s="9">
        <v>2317003</v>
      </c>
      <c r="B1835" s="9">
        <v>23</v>
      </c>
      <c r="C1835" s="10">
        <v>179</v>
      </c>
      <c r="D1835" s="9">
        <v>17</v>
      </c>
      <c r="E1835" s="9">
        <v>3</v>
      </c>
      <c r="F1835" s="9">
        <v>12</v>
      </c>
      <c r="G1835" s="9">
        <v>6</v>
      </c>
    </row>
    <row r="1836" spans="1:7" x14ac:dyDescent="0.25">
      <c r="A1836" s="9">
        <v>2318003</v>
      </c>
      <c r="B1836" s="9">
        <v>23</v>
      </c>
      <c r="C1836" s="10">
        <v>190</v>
      </c>
      <c r="D1836" s="9">
        <v>18</v>
      </c>
      <c r="E1836" s="9">
        <v>3</v>
      </c>
      <c r="F1836" s="9">
        <v>1</v>
      </c>
      <c r="G1836" s="9">
        <v>18</v>
      </c>
    </row>
    <row r="1837" spans="1:7" x14ac:dyDescent="0.25">
      <c r="A1837" s="9">
        <v>2319003</v>
      </c>
      <c r="B1837" s="9">
        <v>23</v>
      </c>
      <c r="C1837" s="10">
        <v>201</v>
      </c>
      <c r="D1837" s="9">
        <v>19</v>
      </c>
      <c r="E1837" s="9">
        <v>3</v>
      </c>
      <c r="F1837" s="9">
        <v>13</v>
      </c>
      <c r="G1837" s="9">
        <v>7</v>
      </c>
    </row>
    <row r="1838" spans="1:7" x14ac:dyDescent="0.25">
      <c r="A1838" s="9">
        <v>2320003</v>
      </c>
      <c r="B1838" s="9">
        <v>23</v>
      </c>
      <c r="C1838" s="10">
        <v>212</v>
      </c>
      <c r="D1838" s="9">
        <v>20</v>
      </c>
      <c r="E1838" s="9">
        <v>3</v>
      </c>
      <c r="F1838" s="9">
        <v>2</v>
      </c>
      <c r="G1838" s="9">
        <v>19</v>
      </c>
    </row>
    <row r="1839" spans="1:7" x14ac:dyDescent="0.25">
      <c r="A1839" s="9">
        <v>2321003</v>
      </c>
      <c r="B1839" s="9">
        <v>23</v>
      </c>
      <c r="C1839" s="10">
        <v>223</v>
      </c>
      <c r="D1839" s="9">
        <v>21</v>
      </c>
      <c r="E1839" s="9">
        <v>3</v>
      </c>
      <c r="F1839" s="9">
        <v>14</v>
      </c>
      <c r="G1839" s="9">
        <v>8</v>
      </c>
    </row>
    <row r="1840" spans="1:7" x14ac:dyDescent="0.25">
      <c r="A1840" s="9">
        <v>2322003</v>
      </c>
      <c r="B1840" s="9">
        <v>23</v>
      </c>
      <c r="C1840" s="10">
        <v>234</v>
      </c>
      <c r="D1840" s="9">
        <v>22</v>
      </c>
      <c r="E1840" s="9">
        <v>3</v>
      </c>
      <c r="F1840" s="9">
        <v>3</v>
      </c>
      <c r="G1840" s="9">
        <v>20</v>
      </c>
    </row>
    <row r="1841" spans="1:7" x14ac:dyDescent="0.25">
      <c r="A1841" s="9">
        <v>2323003</v>
      </c>
      <c r="B1841" s="9">
        <v>23</v>
      </c>
      <c r="C1841" s="10">
        <v>245</v>
      </c>
      <c r="D1841" s="9">
        <v>23</v>
      </c>
      <c r="E1841" s="9">
        <v>3</v>
      </c>
      <c r="F1841" s="9">
        <v>15</v>
      </c>
      <c r="G1841" s="9">
        <v>9</v>
      </c>
    </row>
    <row r="1842" spans="1:7" x14ac:dyDescent="0.25">
      <c r="A1842" s="9">
        <v>2301004</v>
      </c>
      <c r="B1842" s="9">
        <v>23</v>
      </c>
      <c r="C1842" s="10">
        <v>4</v>
      </c>
      <c r="D1842" s="9">
        <v>1</v>
      </c>
      <c r="E1842" s="9">
        <v>4</v>
      </c>
      <c r="F1842" s="9">
        <v>5</v>
      </c>
      <c r="G1842" s="9">
        <v>20</v>
      </c>
    </row>
    <row r="1843" spans="1:7" x14ac:dyDescent="0.25">
      <c r="A1843" s="9">
        <v>2302004</v>
      </c>
      <c r="B1843" s="9">
        <v>23</v>
      </c>
      <c r="C1843" s="10">
        <v>15</v>
      </c>
      <c r="D1843" s="9">
        <v>2</v>
      </c>
      <c r="E1843" s="9">
        <v>4</v>
      </c>
      <c r="F1843" s="9">
        <v>17</v>
      </c>
      <c r="G1843" s="9">
        <v>9</v>
      </c>
    </row>
    <row r="1844" spans="1:7" x14ac:dyDescent="0.25">
      <c r="A1844" s="9">
        <v>2303004</v>
      </c>
      <c r="B1844" s="9">
        <v>23</v>
      </c>
      <c r="C1844" s="10">
        <v>26</v>
      </c>
      <c r="D1844" s="9">
        <v>3</v>
      </c>
      <c r="E1844" s="9">
        <v>4</v>
      </c>
      <c r="F1844" s="9">
        <v>6</v>
      </c>
      <c r="G1844" s="9">
        <v>21</v>
      </c>
    </row>
    <row r="1845" spans="1:7" x14ac:dyDescent="0.25">
      <c r="A1845" s="9">
        <v>2304004</v>
      </c>
      <c r="B1845" s="9">
        <v>23</v>
      </c>
      <c r="C1845" s="10">
        <v>37</v>
      </c>
      <c r="D1845" s="9">
        <v>4</v>
      </c>
      <c r="E1845" s="9">
        <v>4</v>
      </c>
      <c r="F1845" s="9">
        <v>18</v>
      </c>
      <c r="G1845" s="9">
        <v>10</v>
      </c>
    </row>
    <row r="1846" spans="1:7" x14ac:dyDescent="0.25">
      <c r="A1846" s="9">
        <v>2305004</v>
      </c>
      <c r="B1846" s="9">
        <v>23</v>
      </c>
      <c r="C1846" s="10">
        <v>48</v>
      </c>
      <c r="D1846" s="9">
        <v>5</v>
      </c>
      <c r="E1846" s="9">
        <v>4</v>
      </c>
      <c r="F1846" s="9">
        <v>7</v>
      </c>
      <c r="G1846" s="9">
        <v>22</v>
      </c>
    </row>
    <row r="1847" spans="1:7" x14ac:dyDescent="0.25">
      <c r="A1847" s="9">
        <v>2306004</v>
      </c>
      <c r="B1847" s="9">
        <v>23</v>
      </c>
      <c r="C1847" s="10">
        <v>59</v>
      </c>
      <c r="D1847" s="9">
        <v>6</v>
      </c>
      <c r="E1847" s="9">
        <v>4</v>
      </c>
      <c r="F1847" s="9">
        <v>19</v>
      </c>
      <c r="G1847" s="9">
        <v>11</v>
      </c>
    </row>
    <row r="1848" spans="1:7" x14ac:dyDescent="0.25">
      <c r="A1848" s="9">
        <v>2307004</v>
      </c>
      <c r="B1848" s="9">
        <v>23</v>
      </c>
      <c r="C1848" s="10">
        <v>70</v>
      </c>
      <c r="D1848" s="9">
        <v>7</v>
      </c>
      <c r="E1848" s="9">
        <v>4</v>
      </c>
      <c r="F1848" s="9">
        <v>8</v>
      </c>
      <c r="G1848" s="9">
        <v>23</v>
      </c>
    </row>
    <row r="1849" spans="1:7" x14ac:dyDescent="0.25">
      <c r="A1849" s="9">
        <v>2308004</v>
      </c>
      <c r="B1849" s="9">
        <v>23</v>
      </c>
      <c r="C1849" s="10">
        <v>81</v>
      </c>
      <c r="D1849" s="9">
        <v>8</v>
      </c>
      <c r="E1849" s="9">
        <v>4</v>
      </c>
      <c r="F1849" s="9">
        <v>20</v>
      </c>
      <c r="G1849" s="9">
        <v>12</v>
      </c>
    </row>
    <row r="1850" spans="1:7" x14ac:dyDescent="0.25">
      <c r="A1850" s="9">
        <v>2309004</v>
      </c>
      <c r="B1850" s="9">
        <v>23</v>
      </c>
      <c r="C1850" s="10">
        <v>92</v>
      </c>
      <c r="D1850" s="9">
        <v>9</v>
      </c>
      <c r="E1850" s="9">
        <v>4</v>
      </c>
      <c r="F1850" s="9">
        <v>9</v>
      </c>
      <c r="G1850" s="9">
        <v>1</v>
      </c>
    </row>
    <row r="1851" spans="1:7" x14ac:dyDescent="0.25">
      <c r="A1851" s="9">
        <v>2310004</v>
      </c>
      <c r="B1851" s="9">
        <v>23</v>
      </c>
      <c r="C1851" s="10">
        <v>103</v>
      </c>
      <c r="D1851" s="9">
        <v>10</v>
      </c>
      <c r="E1851" s="9">
        <v>4</v>
      </c>
      <c r="F1851" s="9">
        <v>21</v>
      </c>
      <c r="G1851" s="9">
        <v>13</v>
      </c>
    </row>
    <row r="1852" spans="1:7" x14ac:dyDescent="0.25">
      <c r="A1852" s="9">
        <v>2311004</v>
      </c>
      <c r="B1852" s="9">
        <v>23</v>
      </c>
      <c r="C1852" s="10">
        <v>114</v>
      </c>
      <c r="D1852" s="9">
        <v>11</v>
      </c>
      <c r="E1852" s="9">
        <v>4</v>
      </c>
      <c r="F1852" s="9">
        <v>10</v>
      </c>
      <c r="G1852" s="9">
        <v>2</v>
      </c>
    </row>
    <row r="1853" spans="1:7" x14ac:dyDescent="0.25">
      <c r="A1853" s="9">
        <v>2312004</v>
      </c>
      <c r="B1853" s="9">
        <v>23</v>
      </c>
      <c r="C1853" s="10">
        <v>125</v>
      </c>
      <c r="D1853" s="9">
        <v>12</v>
      </c>
      <c r="E1853" s="9">
        <v>4</v>
      </c>
      <c r="F1853" s="9">
        <v>22</v>
      </c>
      <c r="G1853" s="9">
        <v>14</v>
      </c>
    </row>
    <row r="1854" spans="1:7" x14ac:dyDescent="0.25">
      <c r="A1854" s="9">
        <v>2313004</v>
      </c>
      <c r="B1854" s="9">
        <v>23</v>
      </c>
      <c r="C1854" s="10">
        <v>136</v>
      </c>
      <c r="D1854" s="9">
        <v>13</v>
      </c>
      <c r="E1854" s="9">
        <v>4</v>
      </c>
      <c r="F1854" s="9">
        <v>11</v>
      </c>
      <c r="G1854" s="9">
        <v>3</v>
      </c>
    </row>
    <row r="1855" spans="1:7" x14ac:dyDescent="0.25">
      <c r="A1855" s="9">
        <v>2314004</v>
      </c>
      <c r="B1855" s="9">
        <v>23</v>
      </c>
      <c r="C1855" s="10">
        <v>147</v>
      </c>
      <c r="D1855" s="9">
        <v>14</v>
      </c>
      <c r="E1855" s="9">
        <v>4</v>
      </c>
      <c r="F1855" s="9">
        <v>23</v>
      </c>
      <c r="G1855" s="9">
        <v>15</v>
      </c>
    </row>
    <row r="1856" spans="1:7" x14ac:dyDescent="0.25">
      <c r="A1856" s="9">
        <v>2315004</v>
      </c>
      <c r="B1856" s="9">
        <v>23</v>
      </c>
      <c r="C1856" s="10">
        <v>158</v>
      </c>
      <c r="D1856" s="9">
        <v>15</v>
      </c>
      <c r="E1856" s="9">
        <v>4</v>
      </c>
      <c r="F1856" s="9">
        <v>12</v>
      </c>
      <c r="G1856" s="9">
        <v>4</v>
      </c>
    </row>
    <row r="1857" spans="1:7" x14ac:dyDescent="0.25">
      <c r="A1857" s="9">
        <v>2316004</v>
      </c>
      <c r="B1857" s="9">
        <v>23</v>
      </c>
      <c r="C1857" s="10">
        <v>169</v>
      </c>
      <c r="D1857" s="9">
        <v>16</v>
      </c>
      <c r="E1857" s="9">
        <v>4</v>
      </c>
      <c r="F1857" s="9">
        <v>1</v>
      </c>
      <c r="G1857" s="9">
        <v>16</v>
      </c>
    </row>
    <row r="1858" spans="1:7" x14ac:dyDescent="0.25">
      <c r="A1858" s="9">
        <v>2317004</v>
      </c>
      <c r="B1858" s="9">
        <v>23</v>
      </c>
      <c r="C1858" s="10">
        <v>180</v>
      </c>
      <c r="D1858" s="9">
        <v>17</v>
      </c>
      <c r="E1858" s="9">
        <v>4</v>
      </c>
      <c r="F1858" s="9">
        <v>13</v>
      </c>
      <c r="G1858" s="9">
        <v>5</v>
      </c>
    </row>
    <row r="1859" spans="1:7" x14ac:dyDescent="0.25">
      <c r="A1859" s="9">
        <v>2318004</v>
      </c>
      <c r="B1859" s="9">
        <v>23</v>
      </c>
      <c r="C1859" s="10">
        <v>191</v>
      </c>
      <c r="D1859" s="9">
        <v>18</v>
      </c>
      <c r="E1859" s="9">
        <v>4</v>
      </c>
      <c r="F1859" s="9">
        <v>2</v>
      </c>
      <c r="G1859" s="9">
        <v>17</v>
      </c>
    </row>
    <row r="1860" spans="1:7" x14ac:dyDescent="0.25">
      <c r="A1860" s="9">
        <v>2319004</v>
      </c>
      <c r="B1860" s="9">
        <v>23</v>
      </c>
      <c r="C1860" s="10">
        <v>202</v>
      </c>
      <c r="D1860" s="9">
        <v>19</v>
      </c>
      <c r="E1860" s="9">
        <v>4</v>
      </c>
      <c r="F1860" s="9">
        <v>14</v>
      </c>
      <c r="G1860" s="9">
        <v>6</v>
      </c>
    </row>
    <row r="1861" spans="1:7" x14ac:dyDescent="0.25">
      <c r="A1861" s="9">
        <v>2320004</v>
      </c>
      <c r="B1861" s="9">
        <v>23</v>
      </c>
      <c r="C1861" s="10">
        <v>213</v>
      </c>
      <c r="D1861" s="9">
        <v>20</v>
      </c>
      <c r="E1861" s="9">
        <v>4</v>
      </c>
      <c r="F1861" s="9">
        <v>3</v>
      </c>
      <c r="G1861" s="9">
        <v>18</v>
      </c>
    </row>
    <row r="1862" spans="1:7" x14ac:dyDescent="0.25">
      <c r="A1862" s="9">
        <v>2321004</v>
      </c>
      <c r="B1862" s="9">
        <v>23</v>
      </c>
      <c r="C1862" s="10">
        <v>224</v>
      </c>
      <c r="D1862" s="9">
        <v>21</v>
      </c>
      <c r="E1862" s="9">
        <v>4</v>
      </c>
      <c r="F1862" s="9">
        <v>15</v>
      </c>
      <c r="G1862" s="9">
        <v>7</v>
      </c>
    </row>
    <row r="1863" spans="1:7" x14ac:dyDescent="0.25">
      <c r="A1863" s="9">
        <v>2322004</v>
      </c>
      <c r="B1863" s="9">
        <v>23</v>
      </c>
      <c r="C1863" s="10">
        <v>235</v>
      </c>
      <c r="D1863" s="9">
        <v>22</v>
      </c>
      <c r="E1863" s="9">
        <v>4</v>
      </c>
      <c r="F1863" s="9">
        <v>4</v>
      </c>
      <c r="G1863" s="9">
        <v>19</v>
      </c>
    </row>
    <row r="1864" spans="1:7" x14ac:dyDescent="0.25">
      <c r="A1864" s="9">
        <v>2323004</v>
      </c>
      <c r="B1864" s="9">
        <v>23</v>
      </c>
      <c r="C1864" s="10">
        <v>246</v>
      </c>
      <c r="D1864" s="9">
        <v>23</v>
      </c>
      <c r="E1864" s="9">
        <v>4</v>
      </c>
      <c r="F1864" s="9">
        <v>16</v>
      </c>
      <c r="G1864" s="9">
        <v>8</v>
      </c>
    </row>
    <row r="1865" spans="1:7" x14ac:dyDescent="0.25">
      <c r="A1865" s="9">
        <v>2301005</v>
      </c>
      <c r="B1865" s="9">
        <v>23</v>
      </c>
      <c r="C1865" s="10">
        <v>5</v>
      </c>
      <c r="D1865" s="9">
        <v>1</v>
      </c>
      <c r="E1865" s="9">
        <v>5</v>
      </c>
      <c r="F1865" s="9">
        <v>6</v>
      </c>
      <c r="G1865" s="9">
        <v>19</v>
      </c>
    </row>
    <row r="1866" spans="1:7" x14ac:dyDescent="0.25">
      <c r="A1866" s="9">
        <v>2302005</v>
      </c>
      <c r="B1866" s="9">
        <v>23</v>
      </c>
      <c r="C1866" s="10">
        <v>16</v>
      </c>
      <c r="D1866" s="9">
        <v>2</v>
      </c>
      <c r="E1866" s="9">
        <v>5</v>
      </c>
      <c r="F1866" s="9">
        <v>18</v>
      </c>
      <c r="G1866" s="9">
        <v>8</v>
      </c>
    </row>
    <row r="1867" spans="1:7" x14ac:dyDescent="0.25">
      <c r="A1867" s="9">
        <v>2303005</v>
      </c>
      <c r="B1867" s="9">
        <v>23</v>
      </c>
      <c r="C1867" s="10">
        <v>27</v>
      </c>
      <c r="D1867" s="9">
        <v>3</v>
      </c>
      <c r="E1867" s="9">
        <v>5</v>
      </c>
      <c r="F1867" s="9">
        <v>7</v>
      </c>
      <c r="G1867" s="9">
        <v>20</v>
      </c>
    </row>
    <row r="1868" spans="1:7" x14ac:dyDescent="0.25">
      <c r="A1868" s="9">
        <v>2304005</v>
      </c>
      <c r="B1868" s="9">
        <v>23</v>
      </c>
      <c r="C1868" s="10">
        <v>38</v>
      </c>
      <c r="D1868" s="9">
        <v>4</v>
      </c>
      <c r="E1868" s="9">
        <v>5</v>
      </c>
      <c r="F1868" s="9">
        <v>19</v>
      </c>
      <c r="G1868" s="9">
        <v>9</v>
      </c>
    </row>
    <row r="1869" spans="1:7" x14ac:dyDescent="0.25">
      <c r="A1869" s="9">
        <v>2305005</v>
      </c>
      <c r="B1869" s="9">
        <v>23</v>
      </c>
      <c r="C1869" s="10">
        <v>49</v>
      </c>
      <c r="D1869" s="9">
        <v>5</v>
      </c>
      <c r="E1869" s="9">
        <v>5</v>
      </c>
      <c r="F1869" s="9">
        <v>8</v>
      </c>
      <c r="G1869" s="9">
        <v>21</v>
      </c>
    </row>
    <row r="1870" spans="1:7" x14ac:dyDescent="0.25">
      <c r="A1870" s="9">
        <v>2306005</v>
      </c>
      <c r="B1870" s="9">
        <v>23</v>
      </c>
      <c r="C1870" s="10">
        <v>60</v>
      </c>
      <c r="D1870" s="9">
        <v>6</v>
      </c>
      <c r="E1870" s="9">
        <v>5</v>
      </c>
      <c r="F1870" s="9">
        <v>20</v>
      </c>
      <c r="G1870" s="9">
        <v>10</v>
      </c>
    </row>
    <row r="1871" spans="1:7" x14ac:dyDescent="0.25">
      <c r="A1871" s="9">
        <v>2307005</v>
      </c>
      <c r="B1871" s="9">
        <v>23</v>
      </c>
      <c r="C1871" s="10">
        <v>71</v>
      </c>
      <c r="D1871" s="9">
        <v>7</v>
      </c>
      <c r="E1871" s="9">
        <v>5</v>
      </c>
      <c r="F1871" s="9">
        <v>9</v>
      </c>
      <c r="G1871" s="9">
        <v>22</v>
      </c>
    </row>
    <row r="1872" spans="1:7" x14ac:dyDescent="0.25">
      <c r="A1872" s="9">
        <v>2308005</v>
      </c>
      <c r="B1872" s="9">
        <v>23</v>
      </c>
      <c r="C1872" s="10">
        <v>82</v>
      </c>
      <c r="D1872" s="9">
        <v>8</v>
      </c>
      <c r="E1872" s="9">
        <v>5</v>
      </c>
      <c r="F1872" s="9">
        <v>21</v>
      </c>
      <c r="G1872" s="9">
        <v>11</v>
      </c>
    </row>
    <row r="1873" spans="1:7" x14ac:dyDescent="0.25">
      <c r="A1873" s="9">
        <v>2309005</v>
      </c>
      <c r="B1873" s="9">
        <v>23</v>
      </c>
      <c r="C1873" s="10">
        <v>93</v>
      </c>
      <c r="D1873" s="9">
        <v>9</v>
      </c>
      <c r="E1873" s="9">
        <v>5</v>
      </c>
      <c r="F1873" s="9">
        <v>10</v>
      </c>
      <c r="G1873" s="9">
        <v>23</v>
      </c>
    </row>
    <row r="1874" spans="1:7" x14ac:dyDescent="0.25">
      <c r="A1874" s="9">
        <v>2310005</v>
      </c>
      <c r="B1874" s="9">
        <v>23</v>
      </c>
      <c r="C1874" s="10">
        <v>104</v>
      </c>
      <c r="D1874" s="9">
        <v>10</v>
      </c>
      <c r="E1874" s="9">
        <v>5</v>
      </c>
      <c r="F1874" s="9">
        <v>22</v>
      </c>
      <c r="G1874" s="9">
        <v>12</v>
      </c>
    </row>
    <row r="1875" spans="1:7" x14ac:dyDescent="0.25">
      <c r="A1875" s="9">
        <v>2311005</v>
      </c>
      <c r="B1875" s="9">
        <v>23</v>
      </c>
      <c r="C1875" s="10">
        <v>115</v>
      </c>
      <c r="D1875" s="9">
        <v>11</v>
      </c>
      <c r="E1875" s="9">
        <v>5</v>
      </c>
      <c r="F1875" s="9">
        <v>11</v>
      </c>
      <c r="G1875" s="9">
        <v>1</v>
      </c>
    </row>
    <row r="1876" spans="1:7" x14ac:dyDescent="0.25">
      <c r="A1876" s="9">
        <v>2312005</v>
      </c>
      <c r="B1876" s="9">
        <v>23</v>
      </c>
      <c r="C1876" s="10">
        <v>126</v>
      </c>
      <c r="D1876" s="9">
        <v>12</v>
      </c>
      <c r="E1876" s="9">
        <v>5</v>
      </c>
      <c r="F1876" s="9">
        <v>23</v>
      </c>
      <c r="G1876" s="9">
        <v>13</v>
      </c>
    </row>
    <row r="1877" spans="1:7" x14ac:dyDescent="0.25">
      <c r="A1877" s="9">
        <v>2313005</v>
      </c>
      <c r="B1877" s="9">
        <v>23</v>
      </c>
      <c r="C1877" s="10">
        <v>137</v>
      </c>
      <c r="D1877" s="9">
        <v>13</v>
      </c>
      <c r="E1877" s="9">
        <v>5</v>
      </c>
      <c r="F1877" s="9">
        <v>12</v>
      </c>
      <c r="G1877" s="9">
        <v>2</v>
      </c>
    </row>
    <row r="1878" spans="1:7" x14ac:dyDescent="0.25">
      <c r="A1878" s="9">
        <v>2314005</v>
      </c>
      <c r="B1878" s="9">
        <v>23</v>
      </c>
      <c r="C1878" s="10">
        <v>148</v>
      </c>
      <c r="D1878" s="9">
        <v>14</v>
      </c>
      <c r="E1878" s="9">
        <v>5</v>
      </c>
      <c r="F1878" s="9">
        <v>1</v>
      </c>
      <c r="G1878" s="9">
        <v>14</v>
      </c>
    </row>
    <row r="1879" spans="1:7" x14ac:dyDescent="0.25">
      <c r="A1879" s="9">
        <v>2315005</v>
      </c>
      <c r="B1879" s="9">
        <v>23</v>
      </c>
      <c r="C1879" s="10">
        <v>159</v>
      </c>
      <c r="D1879" s="9">
        <v>15</v>
      </c>
      <c r="E1879" s="9">
        <v>5</v>
      </c>
      <c r="F1879" s="9">
        <v>13</v>
      </c>
      <c r="G1879" s="9">
        <v>3</v>
      </c>
    </row>
    <row r="1880" spans="1:7" x14ac:dyDescent="0.25">
      <c r="A1880" s="9">
        <v>2316005</v>
      </c>
      <c r="B1880" s="9">
        <v>23</v>
      </c>
      <c r="C1880" s="10">
        <v>170</v>
      </c>
      <c r="D1880" s="9">
        <v>16</v>
      </c>
      <c r="E1880" s="9">
        <v>5</v>
      </c>
      <c r="F1880" s="9">
        <v>2</v>
      </c>
      <c r="G1880" s="9">
        <v>15</v>
      </c>
    </row>
    <row r="1881" spans="1:7" x14ac:dyDescent="0.25">
      <c r="A1881" s="9">
        <v>2317005</v>
      </c>
      <c r="B1881" s="9">
        <v>23</v>
      </c>
      <c r="C1881" s="10">
        <v>181</v>
      </c>
      <c r="D1881" s="9">
        <v>17</v>
      </c>
      <c r="E1881" s="9">
        <v>5</v>
      </c>
      <c r="F1881" s="9">
        <v>14</v>
      </c>
      <c r="G1881" s="9">
        <v>4</v>
      </c>
    </row>
    <row r="1882" spans="1:7" x14ac:dyDescent="0.25">
      <c r="A1882" s="9">
        <v>2318005</v>
      </c>
      <c r="B1882" s="9">
        <v>23</v>
      </c>
      <c r="C1882" s="10">
        <v>192</v>
      </c>
      <c r="D1882" s="9">
        <v>18</v>
      </c>
      <c r="E1882" s="9">
        <v>5</v>
      </c>
      <c r="F1882" s="9">
        <v>3</v>
      </c>
      <c r="G1882" s="9">
        <v>16</v>
      </c>
    </row>
    <row r="1883" spans="1:7" x14ac:dyDescent="0.25">
      <c r="A1883" s="9">
        <v>2319005</v>
      </c>
      <c r="B1883" s="9">
        <v>23</v>
      </c>
      <c r="C1883" s="10">
        <v>203</v>
      </c>
      <c r="D1883" s="9">
        <v>19</v>
      </c>
      <c r="E1883" s="9">
        <v>5</v>
      </c>
      <c r="F1883" s="9">
        <v>15</v>
      </c>
      <c r="G1883" s="9">
        <v>5</v>
      </c>
    </row>
    <row r="1884" spans="1:7" x14ac:dyDescent="0.25">
      <c r="A1884" s="9">
        <v>2320005</v>
      </c>
      <c r="B1884" s="9">
        <v>23</v>
      </c>
      <c r="C1884" s="10">
        <v>214</v>
      </c>
      <c r="D1884" s="9">
        <v>20</v>
      </c>
      <c r="E1884" s="9">
        <v>5</v>
      </c>
      <c r="F1884" s="9">
        <v>4</v>
      </c>
      <c r="G1884" s="9">
        <v>17</v>
      </c>
    </row>
    <row r="1885" spans="1:7" x14ac:dyDescent="0.25">
      <c r="A1885" s="9">
        <v>2321005</v>
      </c>
      <c r="B1885" s="9">
        <v>23</v>
      </c>
      <c r="C1885" s="10">
        <v>225</v>
      </c>
      <c r="D1885" s="9">
        <v>21</v>
      </c>
      <c r="E1885" s="9">
        <v>5</v>
      </c>
      <c r="F1885" s="9">
        <v>16</v>
      </c>
      <c r="G1885" s="9">
        <v>6</v>
      </c>
    </row>
    <row r="1886" spans="1:7" x14ac:dyDescent="0.25">
      <c r="A1886" s="9">
        <v>2322005</v>
      </c>
      <c r="B1886" s="9">
        <v>23</v>
      </c>
      <c r="C1886" s="10">
        <v>236</v>
      </c>
      <c r="D1886" s="9">
        <v>22</v>
      </c>
      <c r="E1886" s="9">
        <v>5</v>
      </c>
      <c r="F1886" s="9">
        <v>5</v>
      </c>
      <c r="G1886" s="9">
        <v>18</v>
      </c>
    </row>
    <row r="1887" spans="1:7" x14ac:dyDescent="0.25">
      <c r="A1887" s="9">
        <v>2323005</v>
      </c>
      <c r="B1887" s="9">
        <v>23</v>
      </c>
      <c r="C1887" s="10">
        <v>247</v>
      </c>
      <c r="D1887" s="9">
        <v>23</v>
      </c>
      <c r="E1887" s="9">
        <v>5</v>
      </c>
      <c r="F1887" s="9">
        <v>17</v>
      </c>
      <c r="G1887" s="9">
        <v>7</v>
      </c>
    </row>
    <row r="1888" spans="1:7" x14ac:dyDescent="0.25">
      <c r="A1888" s="9">
        <v>2301006</v>
      </c>
      <c r="B1888" s="9">
        <v>23</v>
      </c>
      <c r="C1888" s="10">
        <v>6</v>
      </c>
      <c r="D1888" s="9">
        <v>1</v>
      </c>
      <c r="E1888" s="9">
        <v>6</v>
      </c>
      <c r="F1888" s="9">
        <v>7</v>
      </c>
      <c r="G1888" s="9">
        <v>18</v>
      </c>
    </row>
    <row r="1889" spans="1:7" x14ac:dyDescent="0.25">
      <c r="A1889" s="9">
        <v>2302006</v>
      </c>
      <c r="B1889" s="9">
        <v>23</v>
      </c>
      <c r="C1889" s="10">
        <v>17</v>
      </c>
      <c r="D1889" s="9">
        <v>2</v>
      </c>
      <c r="E1889" s="9">
        <v>6</v>
      </c>
      <c r="F1889" s="9">
        <v>19</v>
      </c>
      <c r="G1889" s="9">
        <v>7</v>
      </c>
    </row>
    <row r="1890" spans="1:7" x14ac:dyDescent="0.25">
      <c r="A1890" s="9">
        <v>2303006</v>
      </c>
      <c r="B1890" s="9">
        <v>23</v>
      </c>
      <c r="C1890" s="10">
        <v>28</v>
      </c>
      <c r="D1890" s="9">
        <v>3</v>
      </c>
      <c r="E1890" s="9">
        <v>6</v>
      </c>
      <c r="F1890" s="9">
        <v>8</v>
      </c>
      <c r="G1890" s="9">
        <v>19</v>
      </c>
    </row>
    <row r="1891" spans="1:7" x14ac:dyDescent="0.25">
      <c r="A1891" s="9">
        <v>2304006</v>
      </c>
      <c r="B1891" s="9">
        <v>23</v>
      </c>
      <c r="C1891" s="10">
        <v>39</v>
      </c>
      <c r="D1891" s="9">
        <v>4</v>
      </c>
      <c r="E1891" s="9">
        <v>6</v>
      </c>
      <c r="F1891" s="9">
        <v>20</v>
      </c>
      <c r="G1891" s="9">
        <v>8</v>
      </c>
    </row>
    <row r="1892" spans="1:7" x14ac:dyDescent="0.25">
      <c r="A1892" s="9">
        <v>2305006</v>
      </c>
      <c r="B1892" s="9">
        <v>23</v>
      </c>
      <c r="C1892" s="10">
        <v>50</v>
      </c>
      <c r="D1892" s="9">
        <v>5</v>
      </c>
      <c r="E1892" s="9">
        <v>6</v>
      </c>
      <c r="F1892" s="9">
        <v>9</v>
      </c>
      <c r="G1892" s="9">
        <v>20</v>
      </c>
    </row>
    <row r="1893" spans="1:7" x14ac:dyDescent="0.25">
      <c r="A1893" s="9">
        <v>2306006</v>
      </c>
      <c r="B1893" s="9">
        <v>23</v>
      </c>
      <c r="C1893" s="10">
        <v>61</v>
      </c>
      <c r="D1893" s="9">
        <v>6</v>
      </c>
      <c r="E1893" s="9">
        <v>6</v>
      </c>
      <c r="F1893" s="9">
        <v>21</v>
      </c>
      <c r="G1893" s="9">
        <v>9</v>
      </c>
    </row>
    <row r="1894" spans="1:7" x14ac:dyDescent="0.25">
      <c r="A1894" s="9">
        <v>2307006</v>
      </c>
      <c r="B1894" s="9">
        <v>23</v>
      </c>
      <c r="C1894" s="10">
        <v>72</v>
      </c>
      <c r="D1894" s="9">
        <v>7</v>
      </c>
      <c r="E1894" s="9">
        <v>6</v>
      </c>
      <c r="F1894" s="9">
        <v>10</v>
      </c>
      <c r="G1894" s="9">
        <v>21</v>
      </c>
    </row>
    <row r="1895" spans="1:7" x14ac:dyDescent="0.25">
      <c r="A1895" s="9">
        <v>2308006</v>
      </c>
      <c r="B1895" s="9">
        <v>23</v>
      </c>
      <c r="C1895" s="10">
        <v>83</v>
      </c>
      <c r="D1895" s="9">
        <v>8</v>
      </c>
      <c r="E1895" s="9">
        <v>6</v>
      </c>
      <c r="F1895" s="9">
        <v>22</v>
      </c>
      <c r="G1895" s="9">
        <v>10</v>
      </c>
    </row>
    <row r="1896" spans="1:7" x14ac:dyDescent="0.25">
      <c r="A1896" s="9">
        <v>2309006</v>
      </c>
      <c r="B1896" s="9">
        <v>23</v>
      </c>
      <c r="C1896" s="10">
        <v>94</v>
      </c>
      <c r="D1896" s="9">
        <v>9</v>
      </c>
      <c r="E1896" s="9">
        <v>6</v>
      </c>
      <c r="F1896" s="9">
        <v>11</v>
      </c>
      <c r="G1896" s="9">
        <v>22</v>
      </c>
    </row>
    <row r="1897" spans="1:7" x14ac:dyDescent="0.25">
      <c r="A1897" s="9">
        <v>2310006</v>
      </c>
      <c r="B1897" s="9">
        <v>23</v>
      </c>
      <c r="C1897" s="10">
        <v>105</v>
      </c>
      <c r="D1897" s="9">
        <v>10</v>
      </c>
      <c r="E1897" s="9">
        <v>6</v>
      </c>
      <c r="F1897" s="9">
        <v>23</v>
      </c>
      <c r="G1897" s="9">
        <v>11</v>
      </c>
    </row>
    <row r="1898" spans="1:7" x14ac:dyDescent="0.25">
      <c r="A1898" s="9">
        <v>2311006</v>
      </c>
      <c r="B1898" s="9">
        <v>23</v>
      </c>
      <c r="C1898" s="10">
        <v>116</v>
      </c>
      <c r="D1898" s="9">
        <v>11</v>
      </c>
      <c r="E1898" s="9">
        <v>6</v>
      </c>
      <c r="F1898" s="9">
        <v>12</v>
      </c>
      <c r="G1898" s="9">
        <v>23</v>
      </c>
    </row>
    <row r="1899" spans="1:7" x14ac:dyDescent="0.25">
      <c r="A1899" s="9">
        <v>2312006</v>
      </c>
      <c r="B1899" s="9">
        <v>23</v>
      </c>
      <c r="C1899" s="10">
        <v>127</v>
      </c>
      <c r="D1899" s="9">
        <v>12</v>
      </c>
      <c r="E1899" s="9">
        <v>6</v>
      </c>
      <c r="F1899" s="9">
        <v>1</v>
      </c>
      <c r="G1899" s="9">
        <v>12</v>
      </c>
    </row>
    <row r="1900" spans="1:7" x14ac:dyDescent="0.25">
      <c r="A1900" s="9">
        <v>2313006</v>
      </c>
      <c r="B1900" s="9">
        <v>23</v>
      </c>
      <c r="C1900" s="10">
        <v>138</v>
      </c>
      <c r="D1900" s="9">
        <v>13</v>
      </c>
      <c r="E1900" s="9">
        <v>6</v>
      </c>
      <c r="F1900" s="9">
        <v>13</v>
      </c>
      <c r="G1900" s="9">
        <v>1</v>
      </c>
    </row>
    <row r="1901" spans="1:7" x14ac:dyDescent="0.25">
      <c r="A1901" s="9">
        <v>2314006</v>
      </c>
      <c r="B1901" s="9">
        <v>23</v>
      </c>
      <c r="C1901" s="10">
        <v>149</v>
      </c>
      <c r="D1901" s="9">
        <v>14</v>
      </c>
      <c r="E1901" s="9">
        <v>6</v>
      </c>
      <c r="F1901" s="9">
        <v>2</v>
      </c>
      <c r="G1901" s="9">
        <v>13</v>
      </c>
    </row>
    <row r="1902" spans="1:7" x14ac:dyDescent="0.25">
      <c r="A1902" s="9">
        <v>2315006</v>
      </c>
      <c r="B1902" s="9">
        <v>23</v>
      </c>
      <c r="C1902" s="10">
        <v>160</v>
      </c>
      <c r="D1902" s="9">
        <v>15</v>
      </c>
      <c r="E1902" s="9">
        <v>6</v>
      </c>
      <c r="F1902" s="9">
        <v>14</v>
      </c>
      <c r="G1902" s="9">
        <v>2</v>
      </c>
    </row>
    <row r="1903" spans="1:7" x14ac:dyDescent="0.25">
      <c r="A1903" s="9">
        <v>2316006</v>
      </c>
      <c r="B1903" s="9">
        <v>23</v>
      </c>
      <c r="C1903" s="10">
        <v>171</v>
      </c>
      <c r="D1903" s="9">
        <v>16</v>
      </c>
      <c r="E1903" s="9">
        <v>6</v>
      </c>
      <c r="F1903" s="9">
        <v>3</v>
      </c>
      <c r="G1903" s="9">
        <v>14</v>
      </c>
    </row>
    <row r="1904" spans="1:7" x14ac:dyDescent="0.25">
      <c r="A1904" s="9">
        <v>2317006</v>
      </c>
      <c r="B1904" s="9">
        <v>23</v>
      </c>
      <c r="C1904" s="10">
        <v>182</v>
      </c>
      <c r="D1904" s="9">
        <v>17</v>
      </c>
      <c r="E1904" s="9">
        <v>6</v>
      </c>
      <c r="F1904" s="9">
        <v>15</v>
      </c>
      <c r="G1904" s="9">
        <v>3</v>
      </c>
    </row>
    <row r="1905" spans="1:7" x14ac:dyDescent="0.25">
      <c r="A1905" s="9">
        <v>2318006</v>
      </c>
      <c r="B1905" s="9">
        <v>23</v>
      </c>
      <c r="C1905" s="10">
        <v>193</v>
      </c>
      <c r="D1905" s="9">
        <v>18</v>
      </c>
      <c r="E1905" s="9">
        <v>6</v>
      </c>
      <c r="F1905" s="9">
        <v>4</v>
      </c>
      <c r="G1905" s="9">
        <v>15</v>
      </c>
    </row>
    <row r="1906" spans="1:7" x14ac:dyDescent="0.25">
      <c r="A1906" s="9">
        <v>2319006</v>
      </c>
      <c r="B1906" s="9">
        <v>23</v>
      </c>
      <c r="C1906" s="10">
        <v>204</v>
      </c>
      <c r="D1906" s="9">
        <v>19</v>
      </c>
      <c r="E1906" s="9">
        <v>6</v>
      </c>
      <c r="F1906" s="9">
        <v>16</v>
      </c>
      <c r="G1906" s="9">
        <v>4</v>
      </c>
    </row>
    <row r="1907" spans="1:7" x14ac:dyDescent="0.25">
      <c r="A1907" s="9">
        <v>2320006</v>
      </c>
      <c r="B1907" s="9">
        <v>23</v>
      </c>
      <c r="C1907" s="10">
        <v>215</v>
      </c>
      <c r="D1907" s="9">
        <v>20</v>
      </c>
      <c r="E1907" s="9">
        <v>6</v>
      </c>
      <c r="F1907" s="9">
        <v>5</v>
      </c>
      <c r="G1907" s="9">
        <v>16</v>
      </c>
    </row>
    <row r="1908" spans="1:7" x14ac:dyDescent="0.25">
      <c r="A1908" s="9">
        <v>2321006</v>
      </c>
      <c r="B1908" s="9">
        <v>23</v>
      </c>
      <c r="C1908" s="10">
        <v>226</v>
      </c>
      <c r="D1908" s="9">
        <v>21</v>
      </c>
      <c r="E1908" s="9">
        <v>6</v>
      </c>
      <c r="F1908" s="9">
        <v>17</v>
      </c>
      <c r="G1908" s="9">
        <v>5</v>
      </c>
    </row>
    <row r="1909" spans="1:7" x14ac:dyDescent="0.25">
      <c r="A1909" s="9">
        <v>2322006</v>
      </c>
      <c r="B1909" s="9">
        <v>23</v>
      </c>
      <c r="C1909" s="10">
        <v>237</v>
      </c>
      <c r="D1909" s="9">
        <v>22</v>
      </c>
      <c r="E1909" s="9">
        <v>6</v>
      </c>
      <c r="F1909" s="9">
        <v>6</v>
      </c>
      <c r="G1909" s="9">
        <v>17</v>
      </c>
    </row>
    <row r="1910" spans="1:7" x14ac:dyDescent="0.25">
      <c r="A1910" s="9">
        <v>2323006</v>
      </c>
      <c r="B1910" s="9">
        <v>23</v>
      </c>
      <c r="C1910" s="10">
        <v>248</v>
      </c>
      <c r="D1910" s="9">
        <v>23</v>
      </c>
      <c r="E1910" s="9">
        <v>6</v>
      </c>
      <c r="F1910" s="9">
        <v>18</v>
      </c>
      <c r="G1910" s="9">
        <v>6</v>
      </c>
    </row>
    <row r="1911" spans="1:7" x14ac:dyDescent="0.25">
      <c r="A1911" s="9">
        <v>2301007</v>
      </c>
      <c r="B1911" s="9">
        <v>23</v>
      </c>
      <c r="C1911" s="10">
        <v>7</v>
      </c>
      <c r="D1911" s="9">
        <v>1</v>
      </c>
      <c r="E1911" s="9">
        <v>7</v>
      </c>
      <c r="F1911" s="9">
        <v>8</v>
      </c>
      <c r="G1911" s="9">
        <v>17</v>
      </c>
    </row>
    <row r="1912" spans="1:7" x14ac:dyDescent="0.25">
      <c r="A1912" s="9">
        <v>2302007</v>
      </c>
      <c r="B1912" s="9">
        <v>23</v>
      </c>
      <c r="C1912" s="10">
        <v>18</v>
      </c>
      <c r="D1912" s="9">
        <v>2</v>
      </c>
      <c r="E1912" s="9">
        <v>7</v>
      </c>
      <c r="F1912" s="9">
        <v>20</v>
      </c>
      <c r="G1912" s="9">
        <v>6</v>
      </c>
    </row>
    <row r="1913" spans="1:7" x14ac:dyDescent="0.25">
      <c r="A1913" s="9">
        <v>2303007</v>
      </c>
      <c r="B1913" s="9">
        <v>23</v>
      </c>
      <c r="C1913" s="10">
        <v>29</v>
      </c>
      <c r="D1913" s="9">
        <v>3</v>
      </c>
      <c r="E1913" s="9">
        <v>7</v>
      </c>
      <c r="F1913" s="9">
        <v>9</v>
      </c>
      <c r="G1913" s="9">
        <v>18</v>
      </c>
    </row>
    <row r="1914" spans="1:7" x14ac:dyDescent="0.25">
      <c r="A1914" s="9">
        <v>2304007</v>
      </c>
      <c r="B1914" s="9">
        <v>23</v>
      </c>
      <c r="C1914" s="10">
        <v>40</v>
      </c>
      <c r="D1914" s="9">
        <v>4</v>
      </c>
      <c r="E1914" s="9">
        <v>7</v>
      </c>
      <c r="F1914" s="9">
        <v>21</v>
      </c>
      <c r="G1914" s="9">
        <v>7</v>
      </c>
    </row>
    <row r="1915" spans="1:7" x14ac:dyDescent="0.25">
      <c r="A1915" s="9">
        <v>2305007</v>
      </c>
      <c r="B1915" s="9">
        <v>23</v>
      </c>
      <c r="C1915" s="10">
        <v>51</v>
      </c>
      <c r="D1915" s="9">
        <v>5</v>
      </c>
      <c r="E1915" s="9">
        <v>7</v>
      </c>
      <c r="F1915" s="9">
        <v>10</v>
      </c>
      <c r="G1915" s="9">
        <v>19</v>
      </c>
    </row>
    <row r="1916" spans="1:7" x14ac:dyDescent="0.25">
      <c r="A1916" s="9">
        <v>2306007</v>
      </c>
      <c r="B1916" s="9">
        <v>23</v>
      </c>
      <c r="C1916" s="10">
        <v>62</v>
      </c>
      <c r="D1916" s="9">
        <v>6</v>
      </c>
      <c r="E1916" s="9">
        <v>7</v>
      </c>
      <c r="F1916" s="9">
        <v>22</v>
      </c>
      <c r="G1916" s="9">
        <v>8</v>
      </c>
    </row>
    <row r="1917" spans="1:7" x14ac:dyDescent="0.25">
      <c r="A1917" s="9">
        <v>2307007</v>
      </c>
      <c r="B1917" s="9">
        <v>23</v>
      </c>
      <c r="C1917" s="10">
        <v>73</v>
      </c>
      <c r="D1917" s="9">
        <v>7</v>
      </c>
      <c r="E1917" s="9">
        <v>7</v>
      </c>
      <c r="F1917" s="9">
        <v>11</v>
      </c>
      <c r="G1917" s="9">
        <v>20</v>
      </c>
    </row>
    <row r="1918" spans="1:7" x14ac:dyDescent="0.25">
      <c r="A1918" s="9">
        <v>2308007</v>
      </c>
      <c r="B1918" s="9">
        <v>23</v>
      </c>
      <c r="C1918" s="10">
        <v>84</v>
      </c>
      <c r="D1918" s="9">
        <v>8</v>
      </c>
      <c r="E1918" s="9">
        <v>7</v>
      </c>
      <c r="F1918" s="9">
        <v>23</v>
      </c>
      <c r="G1918" s="9">
        <v>9</v>
      </c>
    </row>
    <row r="1919" spans="1:7" x14ac:dyDescent="0.25">
      <c r="A1919" s="9">
        <v>2309007</v>
      </c>
      <c r="B1919" s="9">
        <v>23</v>
      </c>
      <c r="C1919" s="10">
        <v>95</v>
      </c>
      <c r="D1919" s="9">
        <v>9</v>
      </c>
      <c r="E1919" s="9">
        <v>7</v>
      </c>
      <c r="F1919" s="9">
        <v>12</v>
      </c>
      <c r="G1919" s="9">
        <v>21</v>
      </c>
    </row>
    <row r="1920" spans="1:7" x14ac:dyDescent="0.25">
      <c r="A1920" s="9">
        <v>2310007</v>
      </c>
      <c r="B1920" s="9">
        <v>23</v>
      </c>
      <c r="C1920" s="10">
        <v>106</v>
      </c>
      <c r="D1920" s="9">
        <v>10</v>
      </c>
      <c r="E1920" s="9">
        <v>7</v>
      </c>
      <c r="F1920" s="9">
        <v>1</v>
      </c>
      <c r="G1920" s="9">
        <v>10</v>
      </c>
    </row>
    <row r="1921" spans="1:7" x14ac:dyDescent="0.25">
      <c r="A1921" s="9">
        <v>2311007</v>
      </c>
      <c r="B1921" s="9">
        <v>23</v>
      </c>
      <c r="C1921" s="10">
        <v>117</v>
      </c>
      <c r="D1921" s="9">
        <v>11</v>
      </c>
      <c r="E1921" s="9">
        <v>7</v>
      </c>
      <c r="F1921" s="9">
        <v>13</v>
      </c>
      <c r="G1921" s="9">
        <v>22</v>
      </c>
    </row>
    <row r="1922" spans="1:7" x14ac:dyDescent="0.25">
      <c r="A1922" s="9">
        <v>2312007</v>
      </c>
      <c r="B1922" s="9">
        <v>23</v>
      </c>
      <c r="C1922" s="10">
        <v>128</v>
      </c>
      <c r="D1922" s="9">
        <v>12</v>
      </c>
      <c r="E1922" s="9">
        <v>7</v>
      </c>
      <c r="F1922" s="9">
        <v>2</v>
      </c>
      <c r="G1922" s="9">
        <v>11</v>
      </c>
    </row>
    <row r="1923" spans="1:7" x14ac:dyDescent="0.25">
      <c r="A1923" s="9">
        <v>2313007</v>
      </c>
      <c r="B1923" s="9">
        <v>23</v>
      </c>
      <c r="C1923" s="10">
        <v>139</v>
      </c>
      <c r="D1923" s="9">
        <v>13</v>
      </c>
      <c r="E1923" s="9">
        <v>7</v>
      </c>
      <c r="F1923" s="9">
        <v>14</v>
      </c>
      <c r="G1923" s="9">
        <v>23</v>
      </c>
    </row>
    <row r="1924" spans="1:7" x14ac:dyDescent="0.25">
      <c r="A1924" s="9">
        <v>2314007</v>
      </c>
      <c r="B1924" s="9">
        <v>23</v>
      </c>
      <c r="C1924" s="10">
        <v>150</v>
      </c>
      <c r="D1924" s="9">
        <v>14</v>
      </c>
      <c r="E1924" s="9">
        <v>7</v>
      </c>
      <c r="F1924" s="9">
        <v>3</v>
      </c>
      <c r="G1924" s="9">
        <v>12</v>
      </c>
    </row>
    <row r="1925" spans="1:7" x14ac:dyDescent="0.25">
      <c r="A1925" s="9">
        <v>2315007</v>
      </c>
      <c r="B1925" s="9">
        <v>23</v>
      </c>
      <c r="C1925" s="10">
        <v>161</v>
      </c>
      <c r="D1925" s="9">
        <v>15</v>
      </c>
      <c r="E1925" s="9">
        <v>7</v>
      </c>
      <c r="F1925" s="9">
        <v>15</v>
      </c>
      <c r="G1925" s="9">
        <v>1</v>
      </c>
    </row>
    <row r="1926" spans="1:7" x14ac:dyDescent="0.25">
      <c r="A1926" s="9">
        <v>2316007</v>
      </c>
      <c r="B1926" s="9">
        <v>23</v>
      </c>
      <c r="C1926" s="10">
        <v>172</v>
      </c>
      <c r="D1926" s="9">
        <v>16</v>
      </c>
      <c r="E1926" s="9">
        <v>7</v>
      </c>
      <c r="F1926" s="9">
        <v>4</v>
      </c>
      <c r="G1926" s="9">
        <v>13</v>
      </c>
    </row>
    <row r="1927" spans="1:7" x14ac:dyDescent="0.25">
      <c r="A1927" s="9">
        <v>2317007</v>
      </c>
      <c r="B1927" s="9">
        <v>23</v>
      </c>
      <c r="C1927" s="10">
        <v>183</v>
      </c>
      <c r="D1927" s="9">
        <v>17</v>
      </c>
      <c r="E1927" s="9">
        <v>7</v>
      </c>
      <c r="F1927" s="9">
        <v>16</v>
      </c>
      <c r="G1927" s="9">
        <v>2</v>
      </c>
    </row>
    <row r="1928" spans="1:7" x14ac:dyDescent="0.25">
      <c r="A1928" s="9">
        <v>2318007</v>
      </c>
      <c r="B1928" s="9">
        <v>23</v>
      </c>
      <c r="C1928" s="10">
        <v>194</v>
      </c>
      <c r="D1928" s="9">
        <v>18</v>
      </c>
      <c r="E1928" s="9">
        <v>7</v>
      </c>
      <c r="F1928" s="9">
        <v>5</v>
      </c>
      <c r="G1928" s="9">
        <v>14</v>
      </c>
    </row>
    <row r="1929" spans="1:7" x14ac:dyDescent="0.25">
      <c r="A1929" s="9">
        <v>2319007</v>
      </c>
      <c r="B1929" s="9">
        <v>23</v>
      </c>
      <c r="C1929" s="10">
        <v>205</v>
      </c>
      <c r="D1929" s="9">
        <v>19</v>
      </c>
      <c r="E1929" s="9">
        <v>7</v>
      </c>
      <c r="F1929" s="9">
        <v>17</v>
      </c>
      <c r="G1929" s="9">
        <v>3</v>
      </c>
    </row>
    <row r="1930" spans="1:7" x14ac:dyDescent="0.25">
      <c r="A1930" s="9">
        <v>2320007</v>
      </c>
      <c r="B1930" s="9">
        <v>23</v>
      </c>
      <c r="C1930" s="10">
        <v>216</v>
      </c>
      <c r="D1930" s="9">
        <v>20</v>
      </c>
      <c r="E1930" s="9">
        <v>7</v>
      </c>
      <c r="F1930" s="9">
        <v>6</v>
      </c>
      <c r="G1930" s="9">
        <v>15</v>
      </c>
    </row>
    <row r="1931" spans="1:7" x14ac:dyDescent="0.25">
      <c r="A1931" s="9">
        <v>2321007</v>
      </c>
      <c r="B1931" s="9">
        <v>23</v>
      </c>
      <c r="C1931" s="10">
        <v>227</v>
      </c>
      <c r="D1931" s="9">
        <v>21</v>
      </c>
      <c r="E1931" s="9">
        <v>7</v>
      </c>
      <c r="F1931" s="9">
        <v>18</v>
      </c>
      <c r="G1931" s="9">
        <v>4</v>
      </c>
    </row>
    <row r="1932" spans="1:7" x14ac:dyDescent="0.25">
      <c r="A1932" s="9">
        <v>2322007</v>
      </c>
      <c r="B1932" s="9">
        <v>23</v>
      </c>
      <c r="C1932" s="10">
        <v>238</v>
      </c>
      <c r="D1932" s="9">
        <v>22</v>
      </c>
      <c r="E1932" s="9">
        <v>7</v>
      </c>
      <c r="F1932" s="9">
        <v>7</v>
      </c>
      <c r="G1932" s="9">
        <v>16</v>
      </c>
    </row>
    <row r="1933" spans="1:7" x14ac:dyDescent="0.25">
      <c r="A1933" s="9">
        <v>2323007</v>
      </c>
      <c r="B1933" s="9">
        <v>23</v>
      </c>
      <c r="C1933" s="10">
        <v>249</v>
      </c>
      <c r="D1933" s="9">
        <v>23</v>
      </c>
      <c r="E1933" s="9">
        <v>7</v>
      </c>
      <c r="F1933" s="9">
        <v>19</v>
      </c>
      <c r="G1933" s="9">
        <v>5</v>
      </c>
    </row>
    <row r="1934" spans="1:7" x14ac:dyDescent="0.25">
      <c r="A1934" s="9">
        <v>2301008</v>
      </c>
      <c r="B1934" s="9">
        <v>23</v>
      </c>
      <c r="C1934" s="10">
        <v>8</v>
      </c>
      <c r="D1934" s="9">
        <v>1</v>
      </c>
      <c r="E1934" s="9">
        <v>8</v>
      </c>
      <c r="F1934" s="9">
        <v>9</v>
      </c>
      <c r="G1934" s="9">
        <v>16</v>
      </c>
    </row>
    <row r="1935" spans="1:7" x14ac:dyDescent="0.25">
      <c r="A1935" s="9">
        <v>2302008</v>
      </c>
      <c r="B1935" s="9">
        <v>23</v>
      </c>
      <c r="C1935" s="10">
        <v>19</v>
      </c>
      <c r="D1935" s="9">
        <v>2</v>
      </c>
      <c r="E1935" s="9">
        <v>8</v>
      </c>
      <c r="F1935" s="9">
        <v>21</v>
      </c>
      <c r="G1935" s="9">
        <v>5</v>
      </c>
    </row>
    <row r="1936" spans="1:7" x14ac:dyDescent="0.25">
      <c r="A1936" s="9">
        <v>2303008</v>
      </c>
      <c r="B1936" s="9">
        <v>23</v>
      </c>
      <c r="C1936" s="10">
        <v>30</v>
      </c>
      <c r="D1936" s="9">
        <v>3</v>
      </c>
      <c r="E1936" s="9">
        <v>8</v>
      </c>
      <c r="F1936" s="9">
        <v>10</v>
      </c>
      <c r="G1936" s="9">
        <v>17</v>
      </c>
    </row>
    <row r="1937" spans="1:7" x14ac:dyDescent="0.25">
      <c r="A1937" s="9">
        <v>2304008</v>
      </c>
      <c r="B1937" s="9">
        <v>23</v>
      </c>
      <c r="C1937" s="10">
        <v>41</v>
      </c>
      <c r="D1937" s="9">
        <v>4</v>
      </c>
      <c r="E1937" s="9">
        <v>8</v>
      </c>
      <c r="F1937" s="9">
        <v>22</v>
      </c>
      <c r="G1937" s="9">
        <v>6</v>
      </c>
    </row>
    <row r="1938" spans="1:7" x14ac:dyDescent="0.25">
      <c r="A1938" s="9">
        <v>2305008</v>
      </c>
      <c r="B1938" s="9">
        <v>23</v>
      </c>
      <c r="C1938" s="10">
        <v>52</v>
      </c>
      <c r="D1938" s="9">
        <v>5</v>
      </c>
      <c r="E1938" s="9">
        <v>8</v>
      </c>
      <c r="F1938" s="9">
        <v>11</v>
      </c>
      <c r="G1938" s="9">
        <v>18</v>
      </c>
    </row>
    <row r="1939" spans="1:7" x14ac:dyDescent="0.25">
      <c r="A1939" s="9">
        <v>2306008</v>
      </c>
      <c r="B1939" s="9">
        <v>23</v>
      </c>
      <c r="C1939" s="10">
        <v>63</v>
      </c>
      <c r="D1939" s="9">
        <v>6</v>
      </c>
      <c r="E1939" s="9">
        <v>8</v>
      </c>
      <c r="F1939" s="9">
        <v>23</v>
      </c>
      <c r="G1939" s="9">
        <v>7</v>
      </c>
    </row>
    <row r="1940" spans="1:7" x14ac:dyDescent="0.25">
      <c r="A1940" s="9">
        <v>2307008</v>
      </c>
      <c r="B1940" s="9">
        <v>23</v>
      </c>
      <c r="C1940" s="10">
        <v>74</v>
      </c>
      <c r="D1940" s="9">
        <v>7</v>
      </c>
      <c r="E1940" s="9">
        <v>8</v>
      </c>
      <c r="F1940" s="9">
        <v>12</v>
      </c>
      <c r="G1940" s="9">
        <v>19</v>
      </c>
    </row>
    <row r="1941" spans="1:7" x14ac:dyDescent="0.25">
      <c r="A1941" s="9">
        <v>2308008</v>
      </c>
      <c r="B1941" s="9">
        <v>23</v>
      </c>
      <c r="C1941" s="10">
        <v>85</v>
      </c>
      <c r="D1941" s="9">
        <v>8</v>
      </c>
      <c r="E1941" s="9">
        <v>8</v>
      </c>
      <c r="F1941" s="9">
        <v>1</v>
      </c>
      <c r="G1941" s="9">
        <v>8</v>
      </c>
    </row>
    <row r="1942" spans="1:7" x14ac:dyDescent="0.25">
      <c r="A1942" s="9">
        <v>2309008</v>
      </c>
      <c r="B1942" s="9">
        <v>23</v>
      </c>
      <c r="C1942" s="10">
        <v>96</v>
      </c>
      <c r="D1942" s="9">
        <v>9</v>
      </c>
      <c r="E1942" s="9">
        <v>8</v>
      </c>
      <c r="F1942" s="9">
        <v>13</v>
      </c>
      <c r="G1942" s="9">
        <v>20</v>
      </c>
    </row>
    <row r="1943" spans="1:7" x14ac:dyDescent="0.25">
      <c r="A1943" s="9">
        <v>2310008</v>
      </c>
      <c r="B1943" s="9">
        <v>23</v>
      </c>
      <c r="C1943" s="10">
        <v>107</v>
      </c>
      <c r="D1943" s="9">
        <v>10</v>
      </c>
      <c r="E1943" s="9">
        <v>8</v>
      </c>
      <c r="F1943" s="9">
        <v>2</v>
      </c>
      <c r="G1943" s="9">
        <v>9</v>
      </c>
    </row>
    <row r="1944" spans="1:7" x14ac:dyDescent="0.25">
      <c r="A1944" s="9">
        <v>2311008</v>
      </c>
      <c r="B1944" s="9">
        <v>23</v>
      </c>
      <c r="C1944" s="10">
        <v>118</v>
      </c>
      <c r="D1944" s="9">
        <v>11</v>
      </c>
      <c r="E1944" s="9">
        <v>8</v>
      </c>
      <c r="F1944" s="9">
        <v>14</v>
      </c>
      <c r="G1944" s="9">
        <v>21</v>
      </c>
    </row>
    <row r="1945" spans="1:7" x14ac:dyDescent="0.25">
      <c r="A1945" s="9">
        <v>2312008</v>
      </c>
      <c r="B1945" s="9">
        <v>23</v>
      </c>
      <c r="C1945" s="10">
        <v>129</v>
      </c>
      <c r="D1945" s="9">
        <v>12</v>
      </c>
      <c r="E1945" s="9">
        <v>8</v>
      </c>
      <c r="F1945" s="9">
        <v>3</v>
      </c>
      <c r="G1945" s="9">
        <v>10</v>
      </c>
    </row>
    <row r="1946" spans="1:7" x14ac:dyDescent="0.25">
      <c r="A1946" s="9">
        <v>2313008</v>
      </c>
      <c r="B1946" s="9">
        <v>23</v>
      </c>
      <c r="C1946" s="10">
        <v>140</v>
      </c>
      <c r="D1946" s="9">
        <v>13</v>
      </c>
      <c r="E1946" s="9">
        <v>8</v>
      </c>
      <c r="F1946" s="9">
        <v>15</v>
      </c>
      <c r="G1946" s="9">
        <v>22</v>
      </c>
    </row>
    <row r="1947" spans="1:7" x14ac:dyDescent="0.25">
      <c r="A1947" s="9">
        <v>2314008</v>
      </c>
      <c r="B1947" s="9">
        <v>23</v>
      </c>
      <c r="C1947" s="10">
        <v>151</v>
      </c>
      <c r="D1947" s="9">
        <v>14</v>
      </c>
      <c r="E1947" s="9">
        <v>8</v>
      </c>
      <c r="F1947" s="9">
        <v>4</v>
      </c>
      <c r="G1947" s="9">
        <v>11</v>
      </c>
    </row>
    <row r="1948" spans="1:7" x14ac:dyDescent="0.25">
      <c r="A1948" s="9">
        <v>2315008</v>
      </c>
      <c r="B1948" s="9">
        <v>23</v>
      </c>
      <c r="C1948" s="10">
        <v>162</v>
      </c>
      <c r="D1948" s="9">
        <v>15</v>
      </c>
      <c r="E1948" s="9">
        <v>8</v>
      </c>
      <c r="F1948" s="9">
        <v>16</v>
      </c>
      <c r="G1948" s="9">
        <v>23</v>
      </c>
    </row>
    <row r="1949" spans="1:7" x14ac:dyDescent="0.25">
      <c r="A1949" s="9">
        <v>2316008</v>
      </c>
      <c r="B1949" s="9">
        <v>23</v>
      </c>
      <c r="C1949" s="10">
        <v>173</v>
      </c>
      <c r="D1949" s="9">
        <v>16</v>
      </c>
      <c r="E1949" s="9">
        <v>8</v>
      </c>
      <c r="F1949" s="9">
        <v>5</v>
      </c>
      <c r="G1949" s="9">
        <v>12</v>
      </c>
    </row>
    <row r="1950" spans="1:7" x14ac:dyDescent="0.25">
      <c r="A1950" s="9">
        <v>2317008</v>
      </c>
      <c r="B1950" s="9">
        <v>23</v>
      </c>
      <c r="C1950" s="10">
        <v>184</v>
      </c>
      <c r="D1950" s="9">
        <v>17</v>
      </c>
      <c r="E1950" s="9">
        <v>8</v>
      </c>
      <c r="F1950" s="9">
        <v>17</v>
      </c>
      <c r="G1950" s="9">
        <v>1</v>
      </c>
    </row>
    <row r="1951" spans="1:7" x14ac:dyDescent="0.25">
      <c r="A1951" s="9">
        <v>2318008</v>
      </c>
      <c r="B1951" s="9">
        <v>23</v>
      </c>
      <c r="C1951" s="10">
        <v>195</v>
      </c>
      <c r="D1951" s="9">
        <v>18</v>
      </c>
      <c r="E1951" s="9">
        <v>8</v>
      </c>
      <c r="F1951" s="9">
        <v>6</v>
      </c>
      <c r="G1951" s="9">
        <v>13</v>
      </c>
    </row>
    <row r="1952" spans="1:7" x14ac:dyDescent="0.25">
      <c r="A1952" s="9">
        <v>2319008</v>
      </c>
      <c r="B1952" s="9">
        <v>23</v>
      </c>
      <c r="C1952" s="10">
        <v>206</v>
      </c>
      <c r="D1952" s="9">
        <v>19</v>
      </c>
      <c r="E1952" s="9">
        <v>8</v>
      </c>
      <c r="F1952" s="9">
        <v>18</v>
      </c>
      <c r="G1952" s="9">
        <v>2</v>
      </c>
    </row>
    <row r="1953" spans="1:7" x14ac:dyDescent="0.25">
      <c r="A1953" s="9">
        <v>2320008</v>
      </c>
      <c r="B1953" s="9">
        <v>23</v>
      </c>
      <c r="C1953" s="10">
        <v>217</v>
      </c>
      <c r="D1953" s="9">
        <v>20</v>
      </c>
      <c r="E1953" s="9">
        <v>8</v>
      </c>
      <c r="F1953" s="9">
        <v>7</v>
      </c>
      <c r="G1953" s="9">
        <v>14</v>
      </c>
    </row>
    <row r="1954" spans="1:7" x14ac:dyDescent="0.25">
      <c r="A1954" s="9">
        <v>2321008</v>
      </c>
      <c r="B1954" s="9">
        <v>23</v>
      </c>
      <c r="C1954" s="10">
        <v>228</v>
      </c>
      <c r="D1954" s="9">
        <v>21</v>
      </c>
      <c r="E1954" s="9">
        <v>8</v>
      </c>
      <c r="F1954" s="9">
        <v>19</v>
      </c>
      <c r="G1954" s="9">
        <v>3</v>
      </c>
    </row>
    <row r="1955" spans="1:7" x14ac:dyDescent="0.25">
      <c r="A1955" s="9">
        <v>2322008</v>
      </c>
      <c r="B1955" s="9">
        <v>23</v>
      </c>
      <c r="C1955" s="10">
        <v>239</v>
      </c>
      <c r="D1955" s="9">
        <v>22</v>
      </c>
      <c r="E1955" s="9">
        <v>8</v>
      </c>
      <c r="F1955" s="9">
        <v>8</v>
      </c>
      <c r="G1955" s="9">
        <v>15</v>
      </c>
    </row>
    <row r="1956" spans="1:7" x14ac:dyDescent="0.25">
      <c r="A1956" s="9">
        <v>2323008</v>
      </c>
      <c r="B1956" s="9">
        <v>23</v>
      </c>
      <c r="C1956" s="10">
        <v>250</v>
      </c>
      <c r="D1956" s="9">
        <v>23</v>
      </c>
      <c r="E1956" s="9">
        <v>8</v>
      </c>
      <c r="F1956" s="9">
        <v>20</v>
      </c>
      <c r="G1956" s="9">
        <v>4</v>
      </c>
    </row>
    <row r="1957" spans="1:7" x14ac:dyDescent="0.25">
      <c r="A1957" s="9">
        <v>2301009</v>
      </c>
      <c r="B1957" s="9">
        <v>23</v>
      </c>
      <c r="C1957" s="10">
        <v>9</v>
      </c>
      <c r="D1957" s="9">
        <v>1</v>
      </c>
      <c r="E1957" s="9">
        <v>9</v>
      </c>
      <c r="F1957" s="9">
        <v>10</v>
      </c>
      <c r="G1957" s="9">
        <v>15</v>
      </c>
    </row>
    <row r="1958" spans="1:7" x14ac:dyDescent="0.25">
      <c r="A1958" s="9">
        <v>2302009</v>
      </c>
      <c r="B1958" s="9">
        <v>23</v>
      </c>
      <c r="C1958" s="10">
        <v>20</v>
      </c>
      <c r="D1958" s="9">
        <v>2</v>
      </c>
      <c r="E1958" s="9">
        <v>9</v>
      </c>
      <c r="F1958" s="9">
        <v>22</v>
      </c>
      <c r="G1958" s="9">
        <v>4</v>
      </c>
    </row>
    <row r="1959" spans="1:7" x14ac:dyDescent="0.25">
      <c r="A1959" s="9">
        <v>2303009</v>
      </c>
      <c r="B1959" s="9">
        <v>23</v>
      </c>
      <c r="C1959" s="10">
        <v>31</v>
      </c>
      <c r="D1959" s="9">
        <v>3</v>
      </c>
      <c r="E1959" s="9">
        <v>9</v>
      </c>
      <c r="F1959" s="9">
        <v>11</v>
      </c>
      <c r="G1959" s="9">
        <v>16</v>
      </c>
    </row>
    <row r="1960" spans="1:7" x14ac:dyDescent="0.25">
      <c r="A1960" s="9">
        <v>2304009</v>
      </c>
      <c r="B1960" s="9">
        <v>23</v>
      </c>
      <c r="C1960" s="10">
        <v>42</v>
      </c>
      <c r="D1960" s="9">
        <v>4</v>
      </c>
      <c r="E1960" s="9">
        <v>9</v>
      </c>
      <c r="F1960" s="9">
        <v>23</v>
      </c>
      <c r="G1960" s="9">
        <v>5</v>
      </c>
    </row>
    <row r="1961" spans="1:7" x14ac:dyDescent="0.25">
      <c r="A1961" s="9">
        <v>2305009</v>
      </c>
      <c r="B1961" s="9">
        <v>23</v>
      </c>
      <c r="C1961" s="10">
        <v>53</v>
      </c>
      <c r="D1961" s="9">
        <v>5</v>
      </c>
      <c r="E1961" s="9">
        <v>9</v>
      </c>
      <c r="F1961" s="9">
        <v>12</v>
      </c>
      <c r="G1961" s="9">
        <v>17</v>
      </c>
    </row>
    <row r="1962" spans="1:7" x14ac:dyDescent="0.25">
      <c r="A1962" s="9">
        <v>2306009</v>
      </c>
      <c r="B1962" s="9">
        <v>23</v>
      </c>
      <c r="C1962" s="10">
        <v>64</v>
      </c>
      <c r="D1962" s="9">
        <v>6</v>
      </c>
      <c r="E1962" s="9">
        <v>9</v>
      </c>
      <c r="F1962" s="9">
        <v>1</v>
      </c>
      <c r="G1962" s="9">
        <v>6</v>
      </c>
    </row>
    <row r="1963" spans="1:7" x14ac:dyDescent="0.25">
      <c r="A1963" s="9">
        <v>2307009</v>
      </c>
      <c r="B1963" s="9">
        <v>23</v>
      </c>
      <c r="C1963" s="10">
        <v>75</v>
      </c>
      <c r="D1963" s="9">
        <v>7</v>
      </c>
      <c r="E1963" s="9">
        <v>9</v>
      </c>
      <c r="F1963" s="9">
        <v>13</v>
      </c>
      <c r="G1963" s="9">
        <v>18</v>
      </c>
    </row>
    <row r="1964" spans="1:7" x14ac:dyDescent="0.25">
      <c r="A1964" s="9">
        <v>2308009</v>
      </c>
      <c r="B1964" s="9">
        <v>23</v>
      </c>
      <c r="C1964" s="10">
        <v>86</v>
      </c>
      <c r="D1964" s="9">
        <v>8</v>
      </c>
      <c r="E1964" s="9">
        <v>9</v>
      </c>
      <c r="F1964" s="9">
        <v>2</v>
      </c>
      <c r="G1964" s="9">
        <v>7</v>
      </c>
    </row>
    <row r="1965" spans="1:7" x14ac:dyDescent="0.25">
      <c r="A1965" s="9">
        <v>2309009</v>
      </c>
      <c r="B1965" s="9">
        <v>23</v>
      </c>
      <c r="C1965" s="10">
        <v>97</v>
      </c>
      <c r="D1965" s="9">
        <v>9</v>
      </c>
      <c r="E1965" s="9">
        <v>9</v>
      </c>
      <c r="F1965" s="9">
        <v>14</v>
      </c>
      <c r="G1965" s="9">
        <v>19</v>
      </c>
    </row>
    <row r="1966" spans="1:7" x14ac:dyDescent="0.25">
      <c r="A1966" s="9">
        <v>2310009</v>
      </c>
      <c r="B1966" s="9">
        <v>23</v>
      </c>
      <c r="C1966" s="10">
        <v>108</v>
      </c>
      <c r="D1966" s="9">
        <v>10</v>
      </c>
      <c r="E1966" s="9">
        <v>9</v>
      </c>
      <c r="F1966" s="9">
        <v>3</v>
      </c>
      <c r="G1966" s="9">
        <v>8</v>
      </c>
    </row>
    <row r="1967" spans="1:7" x14ac:dyDescent="0.25">
      <c r="A1967" s="9">
        <v>2311009</v>
      </c>
      <c r="B1967" s="9">
        <v>23</v>
      </c>
      <c r="C1967" s="10">
        <v>119</v>
      </c>
      <c r="D1967" s="9">
        <v>11</v>
      </c>
      <c r="E1967" s="9">
        <v>9</v>
      </c>
      <c r="F1967" s="9">
        <v>15</v>
      </c>
      <c r="G1967" s="9">
        <v>20</v>
      </c>
    </row>
    <row r="1968" spans="1:7" x14ac:dyDescent="0.25">
      <c r="A1968" s="9">
        <v>2312009</v>
      </c>
      <c r="B1968" s="9">
        <v>23</v>
      </c>
      <c r="C1968" s="10">
        <v>130</v>
      </c>
      <c r="D1968" s="9">
        <v>12</v>
      </c>
      <c r="E1968" s="9">
        <v>9</v>
      </c>
      <c r="F1968" s="9">
        <v>4</v>
      </c>
      <c r="G1968" s="9">
        <v>9</v>
      </c>
    </row>
    <row r="1969" spans="1:7" x14ac:dyDescent="0.25">
      <c r="A1969" s="9">
        <v>2313009</v>
      </c>
      <c r="B1969" s="9">
        <v>23</v>
      </c>
      <c r="C1969" s="10">
        <v>141</v>
      </c>
      <c r="D1969" s="9">
        <v>13</v>
      </c>
      <c r="E1969" s="9">
        <v>9</v>
      </c>
      <c r="F1969" s="9">
        <v>16</v>
      </c>
      <c r="G1969" s="9">
        <v>21</v>
      </c>
    </row>
    <row r="1970" spans="1:7" x14ac:dyDescent="0.25">
      <c r="A1970" s="9">
        <v>2314009</v>
      </c>
      <c r="B1970" s="9">
        <v>23</v>
      </c>
      <c r="C1970" s="10">
        <v>152</v>
      </c>
      <c r="D1970" s="9">
        <v>14</v>
      </c>
      <c r="E1970" s="9">
        <v>9</v>
      </c>
      <c r="F1970" s="9">
        <v>5</v>
      </c>
      <c r="G1970" s="9">
        <v>10</v>
      </c>
    </row>
    <row r="1971" spans="1:7" x14ac:dyDescent="0.25">
      <c r="A1971" s="9">
        <v>2315009</v>
      </c>
      <c r="B1971" s="9">
        <v>23</v>
      </c>
      <c r="C1971" s="10">
        <v>163</v>
      </c>
      <c r="D1971" s="9">
        <v>15</v>
      </c>
      <c r="E1971" s="9">
        <v>9</v>
      </c>
      <c r="F1971" s="9">
        <v>17</v>
      </c>
      <c r="G1971" s="9">
        <v>22</v>
      </c>
    </row>
    <row r="1972" spans="1:7" x14ac:dyDescent="0.25">
      <c r="A1972" s="9">
        <v>2316009</v>
      </c>
      <c r="B1972" s="9">
        <v>23</v>
      </c>
      <c r="C1972" s="10">
        <v>174</v>
      </c>
      <c r="D1972" s="9">
        <v>16</v>
      </c>
      <c r="E1972" s="9">
        <v>9</v>
      </c>
      <c r="F1972" s="9">
        <v>6</v>
      </c>
      <c r="G1972" s="9">
        <v>11</v>
      </c>
    </row>
    <row r="1973" spans="1:7" x14ac:dyDescent="0.25">
      <c r="A1973" s="9">
        <v>2317009</v>
      </c>
      <c r="B1973" s="9">
        <v>23</v>
      </c>
      <c r="C1973" s="10">
        <v>185</v>
      </c>
      <c r="D1973" s="9">
        <v>17</v>
      </c>
      <c r="E1973" s="9">
        <v>9</v>
      </c>
      <c r="F1973" s="9">
        <v>18</v>
      </c>
      <c r="G1973" s="9">
        <v>23</v>
      </c>
    </row>
    <row r="1974" spans="1:7" x14ac:dyDescent="0.25">
      <c r="A1974" s="9">
        <v>2318009</v>
      </c>
      <c r="B1974" s="9">
        <v>23</v>
      </c>
      <c r="C1974" s="10">
        <v>196</v>
      </c>
      <c r="D1974" s="9">
        <v>18</v>
      </c>
      <c r="E1974" s="9">
        <v>9</v>
      </c>
      <c r="F1974" s="9">
        <v>7</v>
      </c>
      <c r="G1974" s="9">
        <v>12</v>
      </c>
    </row>
    <row r="1975" spans="1:7" x14ac:dyDescent="0.25">
      <c r="A1975" s="9">
        <v>2319009</v>
      </c>
      <c r="B1975" s="9">
        <v>23</v>
      </c>
      <c r="C1975" s="10">
        <v>207</v>
      </c>
      <c r="D1975" s="9">
        <v>19</v>
      </c>
      <c r="E1975" s="9">
        <v>9</v>
      </c>
      <c r="F1975" s="9">
        <v>19</v>
      </c>
      <c r="G1975" s="9">
        <v>1</v>
      </c>
    </row>
    <row r="1976" spans="1:7" x14ac:dyDescent="0.25">
      <c r="A1976" s="9">
        <v>2320009</v>
      </c>
      <c r="B1976" s="9">
        <v>23</v>
      </c>
      <c r="C1976" s="10">
        <v>218</v>
      </c>
      <c r="D1976" s="9">
        <v>20</v>
      </c>
      <c r="E1976" s="9">
        <v>9</v>
      </c>
      <c r="F1976" s="9">
        <v>8</v>
      </c>
      <c r="G1976" s="9">
        <v>13</v>
      </c>
    </row>
    <row r="1977" spans="1:7" x14ac:dyDescent="0.25">
      <c r="A1977" s="9">
        <v>2321009</v>
      </c>
      <c r="B1977" s="9">
        <v>23</v>
      </c>
      <c r="C1977" s="10">
        <v>229</v>
      </c>
      <c r="D1977" s="9">
        <v>21</v>
      </c>
      <c r="E1977" s="9">
        <v>9</v>
      </c>
      <c r="F1977" s="9">
        <v>20</v>
      </c>
      <c r="G1977" s="9">
        <v>2</v>
      </c>
    </row>
    <row r="1978" spans="1:7" x14ac:dyDescent="0.25">
      <c r="A1978" s="9">
        <v>2322009</v>
      </c>
      <c r="B1978" s="9">
        <v>23</v>
      </c>
      <c r="C1978" s="10">
        <v>240</v>
      </c>
      <c r="D1978" s="9">
        <v>22</v>
      </c>
      <c r="E1978" s="9">
        <v>9</v>
      </c>
      <c r="F1978" s="9">
        <v>9</v>
      </c>
      <c r="G1978" s="9">
        <v>14</v>
      </c>
    </row>
    <row r="1979" spans="1:7" x14ac:dyDescent="0.25">
      <c r="A1979" s="9">
        <v>2323009</v>
      </c>
      <c r="B1979" s="9">
        <v>23</v>
      </c>
      <c r="C1979" s="10">
        <v>251</v>
      </c>
      <c r="D1979" s="9">
        <v>23</v>
      </c>
      <c r="E1979" s="9">
        <v>9</v>
      </c>
      <c r="F1979" s="9">
        <v>21</v>
      </c>
      <c r="G1979" s="9">
        <v>3</v>
      </c>
    </row>
    <row r="1980" spans="1:7" x14ac:dyDescent="0.25">
      <c r="A1980" s="9">
        <v>2301010</v>
      </c>
      <c r="B1980" s="9">
        <v>23</v>
      </c>
      <c r="C1980" s="10">
        <v>10</v>
      </c>
      <c r="D1980" s="9">
        <v>1</v>
      </c>
      <c r="E1980" s="9">
        <v>10</v>
      </c>
      <c r="F1980" s="9">
        <v>11</v>
      </c>
      <c r="G1980" s="9">
        <v>14</v>
      </c>
    </row>
    <row r="1981" spans="1:7" x14ac:dyDescent="0.25">
      <c r="A1981" s="9">
        <v>2302010</v>
      </c>
      <c r="B1981" s="9">
        <v>23</v>
      </c>
      <c r="C1981" s="10">
        <v>21</v>
      </c>
      <c r="D1981" s="9">
        <v>2</v>
      </c>
      <c r="E1981" s="9">
        <v>10</v>
      </c>
      <c r="F1981" s="9">
        <v>23</v>
      </c>
      <c r="G1981" s="9">
        <v>3</v>
      </c>
    </row>
    <row r="1982" spans="1:7" x14ac:dyDescent="0.25">
      <c r="A1982" s="9">
        <v>2303010</v>
      </c>
      <c r="B1982" s="9">
        <v>23</v>
      </c>
      <c r="C1982" s="10">
        <v>32</v>
      </c>
      <c r="D1982" s="9">
        <v>3</v>
      </c>
      <c r="E1982" s="9">
        <v>10</v>
      </c>
      <c r="F1982" s="9">
        <v>12</v>
      </c>
      <c r="G1982" s="9">
        <v>15</v>
      </c>
    </row>
    <row r="1983" spans="1:7" x14ac:dyDescent="0.25">
      <c r="A1983" s="9">
        <v>2304010</v>
      </c>
      <c r="B1983" s="9">
        <v>23</v>
      </c>
      <c r="C1983" s="10">
        <v>43</v>
      </c>
      <c r="D1983" s="9">
        <v>4</v>
      </c>
      <c r="E1983" s="9">
        <v>10</v>
      </c>
      <c r="F1983" s="9">
        <v>1</v>
      </c>
      <c r="G1983" s="9">
        <v>4</v>
      </c>
    </row>
    <row r="1984" spans="1:7" x14ac:dyDescent="0.25">
      <c r="A1984" s="9">
        <v>2305010</v>
      </c>
      <c r="B1984" s="9">
        <v>23</v>
      </c>
      <c r="C1984" s="10">
        <v>54</v>
      </c>
      <c r="D1984" s="9">
        <v>5</v>
      </c>
      <c r="E1984" s="9">
        <v>10</v>
      </c>
      <c r="F1984" s="9">
        <v>13</v>
      </c>
      <c r="G1984" s="9">
        <v>16</v>
      </c>
    </row>
    <row r="1985" spans="1:7" x14ac:dyDescent="0.25">
      <c r="A1985" s="9">
        <v>2306010</v>
      </c>
      <c r="B1985" s="9">
        <v>23</v>
      </c>
      <c r="C1985" s="10">
        <v>65</v>
      </c>
      <c r="D1985" s="9">
        <v>6</v>
      </c>
      <c r="E1985" s="9">
        <v>10</v>
      </c>
      <c r="F1985" s="9">
        <v>2</v>
      </c>
      <c r="G1985" s="9">
        <v>5</v>
      </c>
    </row>
    <row r="1986" spans="1:7" x14ac:dyDescent="0.25">
      <c r="A1986" s="9">
        <v>2307010</v>
      </c>
      <c r="B1986" s="9">
        <v>23</v>
      </c>
      <c r="C1986" s="10">
        <v>76</v>
      </c>
      <c r="D1986" s="9">
        <v>7</v>
      </c>
      <c r="E1986" s="9">
        <v>10</v>
      </c>
      <c r="F1986" s="9">
        <v>14</v>
      </c>
      <c r="G1986" s="9">
        <v>17</v>
      </c>
    </row>
    <row r="1987" spans="1:7" x14ac:dyDescent="0.25">
      <c r="A1987" s="9">
        <v>2308010</v>
      </c>
      <c r="B1987" s="9">
        <v>23</v>
      </c>
      <c r="C1987" s="10">
        <v>87</v>
      </c>
      <c r="D1987" s="9">
        <v>8</v>
      </c>
      <c r="E1987" s="9">
        <v>10</v>
      </c>
      <c r="F1987" s="9">
        <v>3</v>
      </c>
      <c r="G1987" s="9">
        <v>6</v>
      </c>
    </row>
    <row r="1988" spans="1:7" x14ac:dyDescent="0.25">
      <c r="A1988" s="9">
        <v>2309010</v>
      </c>
      <c r="B1988" s="9">
        <v>23</v>
      </c>
      <c r="C1988" s="10">
        <v>98</v>
      </c>
      <c r="D1988" s="9">
        <v>9</v>
      </c>
      <c r="E1988" s="9">
        <v>10</v>
      </c>
      <c r="F1988" s="9">
        <v>15</v>
      </c>
      <c r="G1988" s="9">
        <v>18</v>
      </c>
    </row>
    <row r="1989" spans="1:7" x14ac:dyDescent="0.25">
      <c r="A1989" s="9">
        <v>2310010</v>
      </c>
      <c r="B1989" s="9">
        <v>23</v>
      </c>
      <c r="C1989" s="10">
        <v>109</v>
      </c>
      <c r="D1989" s="9">
        <v>10</v>
      </c>
      <c r="E1989" s="9">
        <v>10</v>
      </c>
      <c r="F1989" s="9">
        <v>4</v>
      </c>
      <c r="G1989" s="9">
        <v>7</v>
      </c>
    </row>
    <row r="1990" spans="1:7" x14ac:dyDescent="0.25">
      <c r="A1990" s="9">
        <v>2311010</v>
      </c>
      <c r="B1990" s="9">
        <v>23</v>
      </c>
      <c r="C1990" s="10">
        <v>120</v>
      </c>
      <c r="D1990" s="9">
        <v>11</v>
      </c>
      <c r="E1990" s="9">
        <v>10</v>
      </c>
      <c r="F1990" s="9">
        <v>16</v>
      </c>
      <c r="G1990" s="9">
        <v>19</v>
      </c>
    </row>
    <row r="1991" spans="1:7" x14ac:dyDescent="0.25">
      <c r="A1991" s="9">
        <v>2312010</v>
      </c>
      <c r="B1991" s="9">
        <v>23</v>
      </c>
      <c r="C1991" s="10">
        <v>131</v>
      </c>
      <c r="D1991" s="9">
        <v>12</v>
      </c>
      <c r="E1991" s="9">
        <v>10</v>
      </c>
      <c r="F1991" s="9">
        <v>5</v>
      </c>
      <c r="G1991" s="9">
        <v>8</v>
      </c>
    </row>
    <row r="1992" spans="1:7" x14ac:dyDescent="0.25">
      <c r="A1992" s="9">
        <v>2313010</v>
      </c>
      <c r="B1992" s="9">
        <v>23</v>
      </c>
      <c r="C1992" s="10">
        <v>142</v>
      </c>
      <c r="D1992" s="9">
        <v>13</v>
      </c>
      <c r="E1992" s="9">
        <v>10</v>
      </c>
      <c r="F1992" s="9">
        <v>17</v>
      </c>
      <c r="G1992" s="9">
        <v>20</v>
      </c>
    </row>
    <row r="1993" spans="1:7" x14ac:dyDescent="0.25">
      <c r="A1993" s="9">
        <v>2314010</v>
      </c>
      <c r="B1993" s="9">
        <v>23</v>
      </c>
      <c r="C1993" s="10">
        <v>153</v>
      </c>
      <c r="D1993" s="9">
        <v>14</v>
      </c>
      <c r="E1993" s="9">
        <v>10</v>
      </c>
      <c r="F1993" s="9">
        <v>6</v>
      </c>
      <c r="G1993" s="9">
        <v>9</v>
      </c>
    </row>
    <row r="1994" spans="1:7" x14ac:dyDescent="0.25">
      <c r="A1994" s="9">
        <v>2315010</v>
      </c>
      <c r="B1994" s="9">
        <v>23</v>
      </c>
      <c r="C1994" s="10">
        <v>164</v>
      </c>
      <c r="D1994" s="9">
        <v>15</v>
      </c>
      <c r="E1994" s="9">
        <v>10</v>
      </c>
      <c r="F1994" s="9">
        <v>18</v>
      </c>
      <c r="G1994" s="9">
        <v>21</v>
      </c>
    </row>
    <row r="1995" spans="1:7" x14ac:dyDescent="0.25">
      <c r="A1995" s="9">
        <v>2316010</v>
      </c>
      <c r="B1995" s="9">
        <v>23</v>
      </c>
      <c r="C1995" s="10">
        <v>175</v>
      </c>
      <c r="D1995" s="9">
        <v>16</v>
      </c>
      <c r="E1995" s="9">
        <v>10</v>
      </c>
      <c r="F1995" s="9">
        <v>7</v>
      </c>
      <c r="G1995" s="9">
        <v>10</v>
      </c>
    </row>
    <row r="1996" spans="1:7" x14ac:dyDescent="0.25">
      <c r="A1996" s="9">
        <v>2317010</v>
      </c>
      <c r="B1996" s="9">
        <v>23</v>
      </c>
      <c r="C1996" s="10">
        <v>186</v>
      </c>
      <c r="D1996" s="9">
        <v>17</v>
      </c>
      <c r="E1996" s="9">
        <v>10</v>
      </c>
      <c r="F1996" s="9">
        <v>19</v>
      </c>
      <c r="G1996" s="9">
        <v>22</v>
      </c>
    </row>
    <row r="1997" spans="1:7" x14ac:dyDescent="0.25">
      <c r="A1997" s="9">
        <v>2318010</v>
      </c>
      <c r="B1997" s="9">
        <v>23</v>
      </c>
      <c r="C1997" s="10">
        <v>197</v>
      </c>
      <c r="D1997" s="9">
        <v>18</v>
      </c>
      <c r="E1997" s="9">
        <v>10</v>
      </c>
      <c r="F1997" s="9">
        <v>8</v>
      </c>
      <c r="G1997" s="9">
        <v>11</v>
      </c>
    </row>
    <row r="1998" spans="1:7" x14ac:dyDescent="0.25">
      <c r="A1998" s="9">
        <v>2319010</v>
      </c>
      <c r="B1998" s="9">
        <v>23</v>
      </c>
      <c r="C1998" s="10">
        <v>208</v>
      </c>
      <c r="D1998" s="9">
        <v>19</v>
      </c>
      <c r="E1998" s="9">
        <v>10</v>
      </c>
      <c r="F1998" s="9">
        <v>20</v>
      </c>
      <c r="G1998" s="9">
        <v>23</v>
      </c>
    </row>
    <row r="1999" spans="1:7" x14ac:dyDescent="0.25">
      <c r="A1999" s="9">
        <v>2320010</v>
      </c>
      <c r="B1999" s="9">
        <v>23</v>
      </c>
      <c r="C1999" s="10">
        <v>219</v>
      </c>
      <c r="D1999" s="9">
        <v>20</v>
      </c>
      <c r="E1999" s="9">
        <v>10</v>
      </c>
      <c r="F1999" s="9">
        <v>9</v>
      </c>
      <c r="G1999" s="9">
        <v>12</v>
      </c>
    </row>
    <row r="2000" spans="1:7" x14ac:dyDescent="0.25">
      <c r="A2000" s="9">
        <v>2321010</v>
      </c>
      <c r="B2000" s="9">
        <v>23</v>
      </c>
      <c r="C2000" s="10">
        <v>230</v>
      </c>
      <c r="D2000" s="9">
        <v>21</v>
      </c>
      <c r="E2000" s="9">
        <v>10</v>
      </c>
      <c r="F2000" s="9">
        <v>21</v>
      </c>
      <c r="G2000" s="9">
        <v>1</v>
      </c>
    </row>
    <row r="2001" spans="1:7" x14ac:dyDescent="0.25">
      <c r="A2001" s="9">
        <v>2322010</v>
      </c>
      <c r="B2001" s="9">
        <v>23</v>
      </c>
      <c r="C2001" s="10">
        <v>241</v>
      </c>
      <c r="D2001" s="9">
        <v>22</v>
      </c>
      <c r="E2001" s="9">
        <v>10</v>
      </c>
      <c r="F2001" s="9">
        <v>10</v>
      </c>
      <c r="G2001" s="9">
        <v>13</v>
      </c>
    </row>
    <row r="2002" spans="1:7" x14ac:dyDescent="0.25">
      <c r="A2002" s="9">
        <v>2323010</v>
      </c>
      <c r="B2002" s="9">
        <v>23</v>
      </c>
      <c r="C2002" s="10">
        <v>252</v>
      </c>
      <c r="D2002" s="9">
        <v>23</v>
      </c>
      <c r="E2002" s="9">
        <v>10</v>
      </c>
      <c r="F2002" s="9">
        <v>22</v>
      </c>
      <c r="G2002" s="9">
        <v>2</v>
      </c>
    </row>
    <row r="2003" spans="1:7" x14ac:dyDescent="0.25">
      <c r="A2003" s="9">
        <v>2301011</v>
      </c>
      <c r="B2003" s="9">
        <v>23</v>
      </c>
      <c r="C2003" s="10">
        <v>11</v>
      </c>
      <c r="D2003" s="9">
        <v>1</v>
      </c>
      <c r="E2003" s="9">
        <v>11</v>
      </c>
      <c r="F2003" s="9">
        <v>12</v>
      </c>
      <c r="G2003" s="9">
        <v>13</v>
      </c>
    </row>
    <row r="2004" spans="1:7" x14ac:dyDescent="0.25">
      <c r="A2004" s="9">
        <v>2302011</v>
      </c>
      <c r="B2004" s="9">
        <v>23</v>
      </c>
      <c r="C2004" s="10">
        <v>22</v>
      </c>
      <c r="D2004" s="9">
        <v>2</v>
      </c>
      <c r="E2004" s="9">
        <v>11</v>
      </c>
      <c r="F2004" s="9">
        <v>1</v>
      </c>
      <c r="G2004" s="9">
        <v>2</v>
      </c>
    </row>
    <row r="2005" spans="1:7" x14ac:dyDescent="0.25">
      <c r="A2005" s="9">
        <v>2303011</v>
      </c>
      <c r="B2005" s="9">
        <v>23</v>
      </c>
      <c r="C2005" s="10">
        <v>33</v>
      </c>
      <c r="D2005" s="9">
        <v>3</v>
      </c>
      <c r="E2005" s="9">
        <v>11</v>
      </c>
      <c r="F2005" s="9">
        <v>13</v>
      </c>
      <c r="G2005" s="9">
        <v>14</v>
      </c>
    </row>
    <row r="2006" spans="1:7" x14ac:dyDescent="0.25">
      <c r="A2006" s="9">
        <v>2304011</v>
      </c>
      <c r="B2006" s="9">
        <v>23</v>
      </c>
      <c r="C2006" s="10">
        <v>44</v>
      </c>
      <c r="D2006" s="9">
        <v>4</v>
      </c>
      <c r="E2006" s="9">
        <v>11</v>
      </c>
      <c r="F2006" s="9">
        <v>2</v>
      </c>
      <c r="G2006" s="9">
        <v>3</v>
      </c>
    </row>
    <row r="2007" spans="1:7" x14ac:dyDescent="0.25">
      <c r="A2007" s="9">
        <v>2305011</v>
      </c>
      <c r="B2007" s="9">
        <v>23</v>
      </c>
      <c r="C2007" s="10">
        <v>55</v>
      </c>
      <c r="D2007" s="9">
        <v>5</v>
      </c>
      <c r="E2007" s="9">
        <v>11</v>
      </c>
      <c r="F2007" s="9">
        <v>14</v>
      </c>
      <c r="G2007" s="9">
        <v>15</v>
      </c>
    </row>
    <row r="2008" spans="1:7" x14ac:dyDescent="0.25">
      <c r="A2008" s="9">
        <v>2306011</v>
      </c>
      <c r="B2008" s="9">
        <v>23</v>
      </c>
      <c r="C2008" s="10">
        <v>66</v>
      </c>
      <c r="D2008" s="9">
        <v>6</v>
      </c>
      <c r="E2008" s="9">
        <v>11</v>
      </c>
      <c r="F2008" s="9">
        <v>3</v>
      </c>
      <c r="G2008" s="9">
        <v>4</v>
      </c>
    </row>
    <row r="2009" spans="1:7" x14ac:dyDescent="0.25">
      <c r="A2009" s="9">
        <v>2307011</v>
      </c>
      <c r="B2009" s="9">
        <v>23</v>
      </c>
      <c r="C2009" s="10">
        <v>77</v>
      </c>
      <c r="D2009" s="9">
        <v>7</v>
      </c>
      <c r="E2009" s="9">
        <v>11</v>
      </c>
      <c r="F2009" s="9">
        <v>15</v>
      </c>
      <c r="G2009" s="9">
        <v>16</v>
      </c>
    </row>
    <row r="2010" spans="1:7" x14ac:dyDescent="0.25">
      <c r="A2010" s="9">
        <v>2308011</v>
      </c>
      <c r="B2010" s="9">
        <v>23</v>
      </c>
      <c r="C2010" s="10">
        <v>88</v>
      </c>
      <c r="D2010" s="9">
        <v>8</v>
      </c>
      <c r="E2010" s="9">
        <v>11</v>
      </c>
      <c r="F2010" s="9">
        <v>4</v>
      </c>
      <c r="G2010" s="9">
        <v>5</v>
      </c>
    </row>
    <row r="2011" spans="1:7" x14ac:dyDescent="0.25">
      <c r="A2011" s="9">
        <v>2309011</v>
      </c>
      <c r="B2011" s="9">
        <v>23</v>
      </c>
      <c r="C2011" s="10">
        <v>99</v>
      </c>
      <c r="D2011" s="9">
        <v>9</v>
      </c>
      <c r="E2011" s="9">
        <v>11</v>
      </c>
      <c r="F2011" s="9">
        <v>16</v>
      </c>
      <c r="G2011" s="9">
        <v>17</v>
      </c>
    </row>
    <row r="2012" spans="1:7" x14ac:dyDescent="0.25">
      <c r="A2012" s="9">
        <v>2310011</v>
      </c>
      <c r="B2012" s="9">
        <v>23</v>
      </c>
      <c r="C2012" s="10">
        <v>110</v>
      </c>
      <c r="D2012" s="9">
        <v>10</v>
      </c>
      <c r="E2012" s="9">
        <v>11</v>
      </c>
      <c r="F2012" s="9">
        <v>5</v>
      </c>
      <c r="G2012" s="9">
        <v>6</v>
      </c>
    </row>
    <row r="2013" spans="1:7" x14ac:dyDescent="0.25">
      <c r="A2013" s="9">
        <v>2311011</v>
      </c>
      <c r="B2013" s="9">
        <v>23</v>
      </c>
      <c r="C2013" s="10">
        <v>121</v>
      </c>
      <c r="D2013" s="9">
        <v>11</v>
      </c>
      <c r="E2013" s="9">
        <v>11</v>
      </c>
      <c r="F2013" s="9">
        <v>17</v>
      </c>
      <c r="G2013" s="9">
        <v>18</v>
      </c>
    </row>
    <row r="2014" spans="1:7" x14ac:dyDescent="0.25">
      <c r="A2014" s="9">
        <v>2312011</v>
      </c>
      <c r="B2014" s="9">
        <v>23</v>
      </c>
      <c r="C2014" s="10">
        <v>132</v>
      </c>
      <c r="D2014" s="9">
        <v>12</v>
      </c>
      <c r="E2014" s="9">
        <v>11</v>
      </c>
      <c r="F2014" s="9">
        <v>6</v>
      </c>
      <c r="G2014" s="9">
        <v>7</v>
      </c>
    </row>
    <row r="2015" spans="1:7" x14ac:dyDescent="0.25">
      <c r="A2015" s="9">
        <v>2313011</v>
      </c>
      <c r="B2015" s="9">
        <v>23</v>
      </c>
      <c r="C2015" s="10">
        <v>143</v>
      </c>
      <c r="D2015" s="9">
        <v>13</v>
      </c>
      <c r="E2015" s="9">
        <v>11</v>
      </c>
      <c r="F2015" s="9">
        <v>18</v>
      </c>
      <c r="G2015" s="9">
        <v>19</v>
      </c>
    </row>
    <row r="2016" spans="1:7" x14ac:dyDescent="0.25">
      <c r="A2016" s="9">
        <v>2314011</v>
      </c>
      <c r="B2016" s="9">
        <v>23</v>
      </c>
      <c r="C2016" s="10">
        <v>154</v>
      </c>
      <c r="D2016" s="9">
        <v>14</v>
      </c>
      <c r="E2016" s="9">
        <v>11</v>
      </c>
      <c r="F2016" s="9">
        <v>7</v>
      </c>
      <c r="G2016" s="9">
        <v>8</v>
      </c>
    </row>
    <row r="2017" spans="1:7" x14ac:dyDescent="0.25">
      <c r="A2017" s="9">
        <v>2315011</v>
      </c>
      <c r="B2017" s="9">
        <v>23</v>
      </c>
      <c r="C2017" s="10">
        <v>165</v>
      </c>
      <c r="D2017" s="9">
        <v>15</v>
      </c>
      <c r="E2017" s="9">
        <v>11</v>
      </c>
      <c r="F2017" s="9">
        <v>19</v>
      </c>
      <c r="G2017" s="9">
        <v>20</v>
      </c>
    </row>
    <row r="2018" spans="1:7" x14ac:dyDescent="0.25">
      <c r="A2018" s="9">
        <v>2316011</v>
      </c>
      <c r="B2018" s="9">
        <v>23</v>
      </c>
      <c r="C2018" s="10">
        <v>176</v>
      </c>
      <c r="D2018" s="9">
        <v>16</v>
      </c>
      <c r="E2018" s="9">
        <v>11</v>
      </c>
      <c r="F2018" s="9">
        <v>8</v>
      </c>
      <c r="G2018" s="9">
        <v>9</v>
      </c>
    </row>
    <row r="2019" spans="1:7" x14ac:dyDescent="0.25">
      <c r="A2019" s="9">
        <v>2317011</v>
      </c>
      <c r="B2019" s="9">
        <v>23</v>
      </c>
      <c r="C2019" s="10">
        <v>187</v>
      </c>
      <c r="D2019" s="9">
        <v>17</v>
      </c>
      <c r="E2019" s="9">
        <v>11</v>
      </c>
      <c r="F2019" s="9">
        <v>20</v>
      </c>
      <c r="G2019" s="9">
        <v>21</v>
      </c>
    </row>
    <row r="2020" spans="1:7" x14ac:dyDescent="0.25">
      <c r="A2020" s="9">
        <v>2318011</v>
      </c>
      <c r="B2020" s="9">
        <v>23</v>
      </c>
      <c r="C2020" s="10">
        <v>198</v>
      </c>
      <c r="D2020" s="9">
        <v>18</v>
      </c>
      <c r="E2020" s="9">
        <v>11</v>
      </c>
      <c r="F2020" s="9">
        <v>9</v>
      </c>
      <c r="G2020" s="9">
        <v>10</v>
      </c>
    </row>
    <row r="2021" spans="1:7" x14ac:dyDescent="0.25">
      <c r="A2021" s="9">
        <v>2319011</v>
      </c>
      <c r="B2021" s="9">
        <v>23</v>
      </c>
      <c r="C2021" s="10">
        <v>209</v>
      </c>
      <c r="D2021" s="9">
        <v>19</v>
      </c>
      <c r="E2021" s="9">
        <v>11</v>
      </c>
      <c r="F2021" s="9">
        <v>21</v>
      </c>
      <c r="G2021" s="9">
        <v>22</v>
      </c>
    </row>
    <row r="2022" spans="1:7" x14ac:dyDescent="0.25">
      <c r="A2022" s="9">
        <v>2320011</v>
      </c>
      <c r="B2022" s="9">
        <v>23</v>
      </c>
      <c r="C2022" s="10">
        <v>220</v>
      </c>
      <c r="D2022" s="9">
        <v>20</v>
      </c>
      <c r="E2022" s="9">
        <v>11</v>
      </c>
      <c r="F2022" s="9">
        <v>10</v>
      </c>
      <c r="G2022" s="9">
        <v>11</v>
      </c>
    </row>
    <row r="2023" spans="1:7" x14ac:dyDescent="0.25">
      <c r="A2023" s="9">
        <v>2321011</v>
      </c>
      <c r="B2023" s="9">
        <v>23</v>
      </c>
      <c r="C2023" s="10">
        <v>231</v>
      </c>
      <c r="D2023" s="9">
        <v>21</v>
      </c>
      <c r="E2023" s="9">
        <v>11</v>
      </c>
      <c r="F2023" s="9">
        <v>22</v>
      </c>
      <c r="G2023" s="9">
        <v>23</v>
      </c>
    </row>
    <row r="2024" spans="1:7" x14ac:dyDescent="0.25">
      <c r="A2024" s="9">
        <v>2322011</v>
      </c>
      <c r="B2024" s="9">
        <v>23</v>
      </c>
      <c r="C2024" s="10">
        <v>242</v>
      </c>
      <c r="D2024" s="9">
        <v>22</v>
      </c>
      <c r="E2024" s="9">
        <v>11</v>
      </c>
      <c r="F2024" s="9">
        <v>11</v>
      </c>
      <c r="G2024" s="9">
        <v>12</v>
      </c>
    </row>
    <row r="2025" spans="1:7" x14ac:dyDescent="0.25">
      <c r="A2025" s="9">
        <v>2323011</v>
      </c>
      <c r="B2025" s="9">
        <v>23</v>
      </c>
      <c r="C2025" s="10">
        <v>253</v>
      </c>
      <c r="D2025" s="9">
        <v>23</v>
      </c>
      <c r="E2025" s="9">
        <v>11</v>
      </c>
      <c r="F2025" s="9">
        <v>23</v>
      </c>
      <c r="G2025" s="9">
        <v>1</v>
      </c>
    </row>
    <row r="2026" spans="1:7" x14ac:dyDescent="0.25">
      <c r="A2026" s="11">
        <v>2401001</v>
      </c>
      <c r="B2026" s="11">
        <v>24</v>
      </c>
      <c r="C2026" s="13">
        <v>1</v>
      </c>
      <c r="D2026" s="11">
        <v>1</v>
      </c>
      <c r="E2026" s="11">
        <v>1</v>
      </c>
      <c r="F2026" s="11">
        <v>3</v>
      </c>
      <c r="G2026" s="11">
        <v>24</v>
      </c>
    </row>
    <row r="2027" spans="1:7" x14ac:dyDescent="0.25">
      <c r="A2027" s="11">
        <v>2402001</v>
      </c>
      <c r="B2027" s="11">
        <v>24</v>
      </c>
      <c r="C2027" s="13">
        <v>13</v>
      </c>
      <c r="D2027" s="11">
        <v>2</v>
      </c>
      <c r="E2027" s="11">
        <v>1</v>
      </c>
      <c r="F2027" s="11">
        <v>15</v>
      </c>
      <c r="G2027" s="11">
        <v>11</v>
      </c>
    </row>
    <row r="2028" spans="1:7" x14ac:dyDescent="0.25">
      <c r="A2028" s="11">
        <v>2403001</v>
      </c>
      <c r="B2028" s="11">
        <v>24</v>
      </c>
      <c r="C2028" s="13">
        <v>25</v>
      </c>
      <c r="D2028" s="11">
        <v>3</v>
      </c>
      <c r="E2028" s="11">
        <v>1</v>
      </c>
      <c r="F2028" s="11">
        <v>4</v>
      </c>
      <c r="G2028" s="11">
        <v>21</v>
      </c>
    </row>
    <row r="2029" spans="1:7" x14ac:dyDescent="0.25">
      <c r="A2029" s="11">
        <v>2404001</v>
      </c>
      <c r="B2029" s="11">
        <v>24</v>
      </c>
      <c r="C2029" s="13">
        <v>37</v>
      </c>
      <c r="D2029" s="11">
        <v>4</v>
      </c>
      <c r="E2029" s="11">
        <v>1</v>
      </c>
      <c r="F2029" s="11">
        <v>16</v>
      </c>
      <c r="G2029" s="11">
        <v>8</v>
      </c>
    </row>
    <row r="2030" spans="1:7" x14ac:dyDescent="0.25">
      <c r="A2030" s="11">
        <v>2405001</v>
      </c>
      <c r="B2030" s="11">
        <v>24</v>
      </c>
      <c r="C2030" s="13">
        <v>49</v>
      </c>
      <c r="D2030" s="11">
        <v>5</v>
      </c>
      <c r="E2030" s="11">
        <v>1</v>
      </c>
      <c r="F2030" s="11">
        <v>5</v>
      </c>
      <c r="G2030" s="11">
        <v>18</v>
      </c>
    </row>
    <row r="2031" spans="1:7" x14ac:dyDescent="0.25">
      <c r="A2031" s="11">
        <v>2406001</v>
      </c>
      <c r="B2031" s="11">
        <v>24</v>
      </c>
      <c r="C2031" s="13">
        <v>61</v>
      </c>
      <c r="D2031" s="11">
        <v>6</v>
      </c>
      <c r="E2031" s="11">
        <v>1</v>
      </c>
      <c r="F2031" s="11">
        <v>17</v>
      </c>
      <c r="G2031" s="11">
        <v>5</v>
      </c>
    </row>
    <row r="2032" spans="1:7" x14ac:dyDescent="0.25">
      <c r="A2032" s="11">
        <v>2407001</v>
      </c>
      <c r="B2032" s="11">
        <v>24</v>
      </c>
      <c r="C2032" s="13">
        <v>73</v>
      </c>
      <c r="D2032" s="11">
        <v>7</v>
      </c>
      <c r="E2032" s="11">
        <v>1</v>
      </c>
      <c r="F2032" s="11">
        <v>6</v>
      </c>
      <c r="G2032" s="11">
        <v>15</v>
      </c>
    </row>
    <row r="2033" spans="1:7" x14ac:dyDescent="0.25">
      <c r="A2033" s="11">
        <v>2408001</v>
      </c>
      <c r="B2033" s="11">
        <v>24</v>
      </c>
      <c r="C2033" s="13">
        <v>85</v>
      </c>
      <c r="D2033" s="11">
        <v>8</v>
      </c>
      <c r="E2033" s="11">
        <v>1</v>
      </c>
      <c r="F2033" s="11">
        <v>18</v>
      </c>
      <c r="G2033" s="11">
        <v>2</v>
      </c>
    </row>
    <row r="2034" spans="1:7" x14ac:dyDescent="0.25">
      <c r="A2034" s="11">
        <v>2409001</v>
      </c>
      <c r="B2034" s="11">
        <v>24</v>
      </c>
      <c r="C2034" s="13">
        <v>97</v>
      </c>
      <c r="D2034" s="11">
        <v>9</v>
      </c>
      <c r="E2034" s="11">
        <v>1</v>
      </c>
      <c r="F2034" s="11">
        <v>7</v>
      </c>
      <c r="G2034" s="11">
        <v>12</v>
      </c>
    </row>
    <row r="2035" spans="1:7" x14ac:dyDescent="0.25">
      <c r="A2035" s="11">
        <v>2410001</v>
      </c>
      <c r="B2035" s="11">
        <v>24</v>
      </c>
      <c r="C2035" s="13">
        <v>109</v>
      </c>
      <c r="D2035" s="11">
        <v>10</v>
      </c>
      <c r="E2035" s="11">
        <v>1</v>
      </c>
      <c r="F2035" s="11">
        <v>19</v>
      </c>
      <c r="G2035" s="11">
        <v>22</v>
      </c>
    </row>
    <row r="2036" spans="1:7" x14ac:dyDescent="0.25">
      <c r="A2036" s="11">
        <v>2411001</v>
      </c>
      <c r="B2036" s="11">
        <v>24</v>
      </c>
      <c r="C2036" s="13">
        <v>121</v>
      </c>
      <c r="D2036" s="11">
        <v>11</v>
      </c>
      <c r="E2036" s="11">
        <v>1</v>
      </c>
      <c r="F2036" s="11">
        <v>8</v>
      </c>
      <c r="G2036" s="11">
        <v>9</v>
      </c>
    </row>
    <row r="2037" spans="1:7" x14ac:dyDescent="0.25">
      <c r="A2037" s="11">
        <v>2412001</v>
      </c>
      <c r="B2037" s="11">
        <v>24</v>
      </c>
      <c r="C2037" s="13">
        <v>133</v>
      </c>
      <c r="D2037" s="11">
        <v>12</v>
      </c>
      <c r="E2037" s="11">
        <v>1</v>
      </c>
      <c r="F2037" s="11">
        <v>20</v>
      </c>
      <c r="G2037" s="11">
        <v>19</v>
      </c>
    </row>
    <row r="2038" spans="1:7" x14ac:dyDescent="0.25">
      <c r="A2038" s="11">
        <v>2413001</v>
      </c>
      <c r="B2038" s="11">
        <v>24</v>
      </c>
      <c r="C2038" s="13">
        <v>145</v>
      </c>
      <c r="D2038" s="11">
        <v>13</v>
      </c>
      <c r="E2038" s="11">
        <v>1</v>
      </c>
      <c r="F2038" s="11">
        <v>9</v>
      </c>
      <c r="G2038" s="11">
        <v>6</v>
      </c>
    </row>
    <row r="2039" spans="1:7" x14ac:dyDescent="0.25">
      <c r="A2039" s="11">
        <v>2414001</v>
      </c>
      <c r="B2039" s="11">
        <v>24</v>
      </c>
      <c r="C2039" s="13">
        <v>157</v>
      </c>
      <c r="D2039" s="11">
        <v>14</v>
      </c>
      <c r="E2039" s="11">
        <v>1</v>
      </c>
      <c r="F2039" s="11">
        <v>21</v>
      </c>
      <c r="G2039" s="11">
        <v>16</v>
      </c>
    </row>
    <row r="2040" spans="1:7" x14ac:dyDescent="0.25">
      <c r="A2040" s="11">
        <v>2415001</v>
      </c>
      <c r="B2040" s="11">
        <v>24</v>
      </c>
      <c r="C2040" s="13">
        <v>169</v>
      </c>
      <c r="D2040" s="11">
        <v>15</v>
      </c>
      <c r="E2040" s="11">
        <v>1</v>
      </c>
      <c r="F2040" s="11">
        <v>10</v>
      </c>
      <c r="G2040" s="11">
        <v>3</v>
      </c>
    </row>
    <row r="2041" spans="1:7" x14ac:dyDescent="0.25">
      <c r="A2041" s="11">
        <v>2416001</v>
      </c>
      <c r="B2041" s="11">
        <v>24</v>
      </c>
      <c r="C2041" s="13">
        <v>181</v>
      </c>
      <c r="D2041" s="11">
        <v>16</v>
      </c>
      <c r="E2041" s="11">
        <v>1</v>
      </c>
      <c r="F2041" s="11">
        <v>22</v>
      </c>
      <c r="G2041" s="11">
        <v>13</v>
      </c>
    </row>
    <row r="2042" spans="1:7" x14ac:dyDescent="0.25">
      <c r="A2042" s="11">
        <v>2417001</v>
      </c>
      <c r="B2042" s="11">
        <v>24</v>
      </c>
      <c r="C2042" s="13">
        <v>193</v>
      </c>
      <c r="D2042" s="11">
        <v>17</v>
      </c>
      <c r="E2042" s="11">
        <v>1</v>
      </c>
      <c r="F2042" s="11">
        <v>11</v>
      </c>
      <c r="G2042" s="11">
        <v>23</v>
      </c>
    </row>
    <row r="2043" spans="1:7" x14ac:dyDescent="0.25">
      <c r="A2043" s="11">
        <v>2418001</v>
      </c>
      <c r="B2043" s="11">
        <v>24</v>
      </c>
      <c r="C2043" s="13">
        <v>205</v>
      </c>
      <c r="D2043" s="11">
        <v>18</v>
      </c>
      <c r="E2043" s="11">
        <v>1</v>
      </c>
      <c r="F2043" s="11">
        <v>23</v>
      </c>
      <c r="G2043" s="11">
        <v>10</v>
      </c>
    </row>
    <row r="2044" spans="1:7" x14ac:dyDescent="0.25">
      <c r="A2044" s="11">
        <v>2419001</v>
      </c>
      <c r="B2044" s="11">
        <v>24</v>
      </c>
      <c r="C2044" s="13">
        <v>217</v>
      </c>
      <c r="D2044" s="11">
        <v>19</v>
      </c>
      <c r="E2044" s="11">
        <v>1</v>
      </c>
      <c r="F2044" s="11">
        <v>12</v>
      </c>
      <c r="G2044" s="11">
        <v>20</v>
      </c>
    </row>
    <row r="2045" spans="1:7" x14ac:dyDescent="0.25">
      <c r="A2045" s="11">
        <v>2420001</v>
      </c>
      <c r="B2045" s="11">
        <v>24</v>
      </c>
      <c r="C2045" s="13">
        <v>229</v>
      </c>
      <c r="D2045" s="11">
        <v>20</v>
      </c>
      <c r="E2045" s="11">
        <v>1</v>
      </c>
      <c r="F2045" s="11">
        <v>24</v>
      </c>
      <c r="G2045" s="11">
        <v>7</v>
      </c>
    </row>
    <row r="2046" spans="1:7" x14ac:dyDescent="0.25">
      <c r="A2046" s="11">
        <v>2421001</v>
      </c>
      <c r="B2046" s="11">
        <v>24</v>
      </c>
      <c r="C2046" s="13">
        <v>241</v>
      </c>
      <c r="D2046" s="11">
        <v>21</v>
      </c>
      <c r="E2046" s="11">
        <v>1</v>
      </c>
      <c r="F2046" s="11">
        <v>13</v>
      </c>
      <c r="G2046" s="11">
        <v>17</v>
      </c>
    </row>
    <row r="2047" spans="1:7" x14ac:dyDescent="0.25">
      <c r="A2047" s="11">
        <v>2422001</v>
      </c>
      <c r="B2047" s="11">
        <v>24</v>
      </c>
      <c r="C2047" s="13">
        <v>253</v>
      </c>
      <c r="D2047" s="11">
        <v>22</v>
      </c>
      <c r="E2047" s="11">
        <v>1</v>
      </c>
      <c r="F2047" s="11">
        <v>2</v>
      </c>
      <c r="G2047" s="11">
        <v>4</v>
      </c>
    </row>
    <row r="2048" spans="1:7" x14ac:dyDescent="0.25">
      <c r="A2048" s="11">
        <v>2423001</v>
      </c>
      <c r="B2048" s="11">
        <v>24</v>
      </c>
      <c r="C2048" s="13">
        <v>265</v>
      </c>
      <c r="D2048" s="11">
        <v>23</v>
      </c>
      <c r="E2048" s="11">
        <v>1</v>
      </c>
      <c r="F2048" s="11">
        <v>1</v>
      </c>
      <c r="G2048" s="11">
        <v>14</v>
      </c>
    </row>
    <row r="2049" spans="1:7" x14ac:dyDescent="0.25">
      <c r="A2049" s="11">
        <v>2401002</v>
      </c>
      <c r="B2049" s="11">
        <v>24</v>
      </c>
      <c r="C2049" s="13">
        <v>2</v>
      </c>
      <c r="D2049" s="11">
        <v>1</v>
      </c>
      <c r="E2049" s="11">
        <v>2</v>
      </c>
      <c r="F2049" s="11">
        <v>1</v>
      </c>
      <c r="G2049" s="11">
        <v>2</v>
      </c>
    </row>
    <row r="2050" spans="1:7" x14ac:dyDescent="0.25">
      <c r="A2050" s="11">
        <v>2402002</v>
      </c>
      <c r="B2050" s="11">
        <v>24</v>
      </c>
      <c r="C2050" s="13">
        <v>14</v>
      </c>
      <c r="D2050" s="11">
        <v>2</v>
      </c>
      <c r="E2050" s="11">
        <v>2</v>
      </c>
      <c r="F2050" s="11">
        <v>14</v>
      </c>
      <c r="G2050" s="11">
        <v>12</v>
      </c>
    </row>
    <row r="2051" spans="1:7" x14ac:dyDescent="0.25">
      <c r="A2051" s="11">
        <v>2403002</v>
      </c>
      <c r="B2051" s="11">
        <v>24</v>
      </c>
      <c r="C2051" s="13">
        <v>26</v>
      </c>
      <c r="D2051" s="11">
        <v>3</v>
      </c>
      <c r="E2051" s="11">
        <v>2</v>
      </c>
      <c r="F2051" s="11">
        <v>2</v>
      </c>
      <c r="G2051" s="11">
        <v>23</v>
      </c>
    </row>
    <row r="2052" spans="1:7" x14ac:dyDescent="0.25">
      <c r="A2052" s="11">
        <v>2404002</v>
      </c>
      <c r="B2052" s="11">
        <v>24</v>
      </c>
      <c r="C2052" s="13">
        <v>38</v>
      </c>
      <c r="D2052" s="11">
        <v>4</v>
      </c>
      <c r="E2052" s="11">
        <v>2</v>
      </c>
      <c r="F2052" s="11">
        <v>13</v>
      </c>
      <c r="G2052" s="11">
        <v>11</v>
      </c>
    </row>
    <row r="2053" spans="1:7" x14ac:dyDescent="0.25">
      <c r="A2053" s="11">
        <v>2405002</v>
      </c>
      <c r="B2053" s="11">
        <v>24</v>
      </c>
      <c r="C2053" s="13">
        <v>50</v>
      </c>
      <c r="D2053" s="11">
        <v>5</v>
      </c>
      <c r="E2053" s="11">
        <v>2</v>
      </c>
      <c r="F2053" s="11">
        <v>24</v>
      </c>
      <c r="G2053" s="11">
        <v>22</v>
      </c>
    </row>
    <row r="2054" spans="1:7" x14ac:dyDescent="0.25">
      <c r="A2054" s="11">
        <v>2406002</v>
      </c>
      <c r="B2054" s="11">
        <v>24</v>
      </c>
      <c r="C2054" s="13">
        <v>62</v>
      </c>
      <c r="D2054" s="11">
        <v>6</v>
      </c>
      <c r="E2054" s="11">
        <v>2</v>
      </c>
      <c r="F2054" s="11">
        <v>12</v>
      </c>
      <c r="G2054" s="11">
        <v>10</v>
      </c>
    </row>
    <row r="2055" spans="1:7" x14ac:dyDescent="0.25">
      <c r="A2055" s="11">
        <v>2407002</v>
      </c>
      <c r="B2055" s="11">
        <v>24</v>
      </c>
      <c r="C2055" s="13">
        <v>74</v>
      </c>
      <c r="D2055" s="11">
        <v>7</v>
      </c>
      <c r="E2055" s="11">
        <v>2</v>
      </c>
      <c r="F2055" s="11">
        <v>23</v>
      </c>
      <c r="G2055" s="11">
        <v>21</v>
      </c>
    </row>
    <row r="2056" spans="1:7" x14ac:dyDescent="0.25">
      <c r="A2056" s="11">
        <v>2408002</v>
      </c>
      <c r="B2056" s="11">
        <v>24</v>
      </c>
      <c r="C2056" s="13">
        <v>86</v>
      </c>
      <c r="D2056" s="11">
        <v>8</v>
      </c>
      <c r="E2056" s="11">
        <v>2</v>
      </c>
      <c r="F2056" s="11">
        <v>11</v>
      </c>
      <c r="G2056" s="11">
        <v>9</v>
      </c>
    </row>
    <row r="2057" spans="1:7" x14ac:dyDescent="0.25">
      <c r="A2057" s="11">
        <v>2409002</v>
      </c>
      <c r="B2057" s="11">
        <v>24</v>
      </c>
      <c r="C2057" s="13">
        <v>98</v>
      </c>
      <c r="D2057" s="11">
        <v>9</v>
      </c>
      <c r="E2057" s="11">
        <v>2</v>
      </c>
      <c r="F2057" s="11">
        <v>22</v>
      </c>
      <c r="G2057" s="11">
        <v>20</v>
      </c>
    </row>
    <row r="2058" spans="1:7" x14ac:dyDescent="0.25">
      <c r="A2058" s="11">
        <v>2410002</v>
      </c>
      <c r="B2058" s="11">
        <v>24</v>
      </c>
      <c r="C2058" s="13">
        <v>110</v>
      </c>
      <c r="D2058" s="11">
        <v>10</v>
      </c>
      <c r="E2058" s="11">
        <v>2</v>
      </c>
      <c r="F2058" s="11">
        <v>10</v>
      </c>
      <c r="G2058" s="11">
        <v>8</v>
      </c>
    </row>
    <row r="2059" spans="1:7" x14ac:dyDescent="0.25">
      <c r="A2059" s="11">
        <v>2411002</v>
      </c>
      <c r="B2059" s="11">
        <v>24</v>
      </c>
      <c r="C2059" s="13">
        <v>122</v>
      </c>
      <c r="D2059" s="11">
        <v>11</v>
      </c>
      <c r="E2059" s="11">
        <v>2</v>
      </c>
      <c r="F2059" s="11">
        <v>21</v>
      </c>
      <c r="G2059" s="11">
        <v>19</v>
      </c>
    </row>
    <row r="2060" spans="1:7" x14ac:dyDescent="0.25">
      <c r="A2060" s="11">
        <v>2412002</v>
      </c>
      <c r="B2060" s="11">
        <v>24</v>
      </c>
      <c r="C2060" s="13">
        <v>134</v>
      </c>
      <c r="D2060" s="11">
        <v>12</v>
      </c>
      <c r="E2060" s="11">
        <v>2</v>
      </c>
      <c r="F2060" s="11">
        <v>9</v>
      </c>
      <c r="G2060" s="11">
        <v>7</v>
      </c>
    </row>
    <row r="2061" spans="1:7" x14ac:dyDescent="0.25">
      <c r="A2061" s="11">
        <v>2413002</v>
      </c>
      <c r="B2061" s="11">
        <v>24</v>
      </c>
      <c r="C2061" s="13">
        <v>146</v>
      </c>
      <c r="D2061" s="11">
        <v>13</v>
      </c>
      <c r="E2061" s="11">
        <v>2</v>
      </c>
      <c r="F2061" s="11">
        <v>20</v>
      </c>
      <c r="G2061" s="11">
        <v>18</v>
      </c>
    </row>
    <row r="2062" spans="1:7" x14ac:dyDescent="0.25">
      <c r="A2062" s="11">
        <v>2414002</v>
      </c>
      <c r="B2062" s="11">
        <v>24</v>
      </c>
      <c r="C2062" s="13">
        <v>158</v>
      </c>
      <c r="D2062" s="11">
        <v>14</v>
      </c>
      <c r="E2062" s="11">
        <v>2</v>
      </c>
      <c r="F2062" s="11">
        <v>8</v>
      </c>
      <c r="G2062" s="11">
        <v>6</v>
      </c>
    </row>
    <row r="2063" spans="1:7" x14ac:dyDescent="0.25">
      <c r="A2063" s="11">
        <v>2415002</v>
      </c>
      <c r="B2063" s="11">
        <v>24</v>
      </c>
      <c r="C2063" s="13">
        <v>170</v>
      </c>
      <c r="D2063" s="11">
        <v>15</v>
      </c>
      <c r="E2063" s="11">
        <v>2</v>
      </c>
      <c r="F2063" s="11">
        <v>19</v>
      </c>
      <c r="G2063" s="11">
        <v>17</v>
      </c>
    </row>
    <row r="2064" spans="1:7" x14ac:dyDescent="0.25">
      <c r="A2064" s="11">
        <v>2416002</v>
      </c>
      <c r="B2064" s="11">
        <v>24</v>
      </c>
      <c r="C2064" s="13">
        <v>182</v>
      </c>
      <c r="D2064" s="11">
        <v>16</v>
      </c>
      <c r="E2064" s="11">
        <v>2</v>
      </c>
      <c r="F2064" s="11">
        <v>7</v>
      </c>
      <c r="G2064" s="11">
        <v>5</v>
      </c>
    </row>
    <row r="2065" spans="1:7" x14ac:dyDescent="0.25">
      <c r="A2065" s="11">
        <v>2417002</v>
      </c>
      <c r="B2065" s="11">
        <v>24</v>
      </c>
      <c r="C2065" s="13">
        <v>194</v>
      </c>
      <c r="D2065" s="11">
        <v>17</v>
      </c>
      <c r="E2065" s="11">
        <v>2</v>
      </c>
      <c r="F2065" s="11">
        <v>18</v>
      </c>
      <c r="G2065" s="11">
        <v>16</v>
      </c>
    </row>
    <row r="2066" spans="1:7" x14ac:dyDescent="0.25">
      <c r="A2066" s="11">
        <v>2418002</v>
      </c>
      <c r="B2066" s="11">
        <v>24</v>
      </c>
      <c r="C2066" s="13">
        <v>206</v>
      </c>
      <c r="D2066" s="11">
        <v>18</v>
      </c>
      <c r="E2066" s="11">
        <v>2</v>
      </c>
      <c r="F2066" s="11">
        <v>6</v>
      </c>
      <c r="G2066" s="11">
        <v>4</v>
      </c>
    </row>
    <row r="2067" spans="1:7" x14ac:dyDescent="0.25">
      <c r="A2067" s="11">
        <v>2419002</v>
      </c>
      <c r="B2067" s="11">
        <v>24</v>
      </c>
      <c r="C2067" s="13">
        <v>218</v>
      </c>
      <c r="D2067" s="11">
        <v>19</v>
      </c>
      <c r="E2067" s="11">
        <v>2</v>
      </c>
      <c r="F2067" s="11">
        <v>17</v>
      </c>
      <c r="G2067" s="11">
        <v>15</v>
      </c>
    </row>
    <row r="2068" spans="1:7" x14ac:dyDescent="0.25">
      <c r="A2068" s="11">
        <v>2420002</v>
      </c>
      <c r="B2068" s="11">
        <v>24</v>
      </c>
      <c r="C2068" s="13">
        <v>230</v>
      </c>
      <c r="D2068" s="11">
        <v>20</v>
      </c>
      <c r="E2068" s="11">
        <v>2</v>
      </c>
      <c r="F2068" s="11">
        <v>5</v>
      </c>
      <c r="G2068" s="11">
        <v>3</v>
      </c>
    </row>
    <row r="2069" spans="1:7" x14ac:dyDescent="0.25">
      <c r="A2069" s="11">
        <v>2421002</v>
      </c>
      <c r="B2069" s="11">
        <v>24</v>
      </c>
      <c r="C2069" s="13">
        <v>242</v>
      </c>
      <c r="D2069" s="11">
        <v>21</v>
      </c>
      <c r="E2069" s="11">
        <v>2</v>
      </c>
      <c r="F2069" s="11">
        <v>16</v>
      </c>
      <c r="G2069" s="11">
        <v>14</v>
      </c>
    </row>
    <row r="2070" spans="1:7" x14ac:dyDescent="0.25">
      <c r="A2070" s="11">
        <v>2422002</v>
      </c>
      <c r="B2070" s="11">
        <v>24</v>
      </c>
      <c r="C2070" s="13">
        <v>254</v>
      </c>
      <c r="D2070" s="11">
        <v>22</v>
      </c>
      <c r="E2070" s="11">
        <v>2</v>
      </c>
      <c r="F2070" s="11">
        <v>3</v>
      </c>
      <c r="G2070" s="11">
        <v>1</v>
      </c>
    </row>
    <row r="2071" spans="1:7" x14ac:dyDescent="0.25">
      <c r="A2071" s="11">
        <v>2423002</v>
      </c>
      <c r="B2071" s="11">
        <v>24</v>
      </c>
      <c r="C2071" s="13">
        <v>266</v>
      </c>
      <c r="D2071" s="11">
        <v>23</v>
      </c>
      <c r="E2071" s="11">
        <v>2</v>
      </c>
      <c r="F2071" s="11">
        <v>15</v>
      </c>
      <c r="G2071" s="11">
        <v>13</v>
      </c>
    </row>
    <row r="2072" spans="1:7" x14ac:dyDescent="0.25">
      <c r="A2072" s="11">
        <v>2401003</v>
      </c>
      <c r="B2072" s="11">
        <v>24</v>
      </c>
      <c r="C2072" s="13">
        <v>3</v>
      </c>
      <c r="D2072" s="11">
        <v>1</v>
      </c>
      <c r="E2072" s="11">
        <v>3</v>
      </c>
      <c r="F2072" s="11">
        <v>4</v>
      </c>
      <c r="G2072" s="11">
        <v>23</v>
      </c>
    </row>
    <row r="2073" spans="1:7" x14ac:dyDescent="0.25">
      <c r="A2073" s="11">
        <v>2402003</v>
      </c>
      <c r="B2073" s="11">
        <v>24</v>
      </c>
      <c r="C2073" s="13">
        <v>15</v>
      </c>
      <c r="D2073" s="11">
        <v>2</v>
      </c>
      <c r="E2073" s="11">
        <v>3</v>
      </c>
      <c r="F2073" s="11">
        <v>1</v>
      </c>
      <c r="G2073" s="11">
        <v>13</v>
      </c>
    </row>
    <row r="2074" spans="1:7" x14ac:dyDescent="0.25">
      <c r="A2074" s="11">
        <v>2403003</v>
      </c>
      <c r="B2074" s="11">
        <v>24</v>
      </c>
      <c r="C2074" s="13">
        <v>27</v>
      </c>
      <c r="D2074" s="11">
        <v>3</v>
      </c>
      <c r="E2074" s="11">
        <v>3</v>
      </c>
      <c r="F2074" s="11">
        <v>3</v>
      </c>
      <c r="G2074" s="11">
        <v>22</v>
      </c>
    </row>
    <row r="2075" spans="1:7" x14ac:dyDescent="0.25">
      <c r="A2075" s="11">
        <v>2404003</v>
      </c>
      <c r="B2075" s="11">
        <v>24</v>
      </c>
      <c r="C2075" s="13">
        <v>39</v>
      </c>
      <c r="D2075" s="11">
        <v>4</v>
      </c>
      <c r="E2075" s="11">
        <v>3</v>
      </c>
      <c r="F2075" s="11">
        <v>14</v>
      </c>
      <c r="G2075" s="11">
        <v>10</v>
      </c>
    </row>
    <row r="2076" spans="1:7" x14ac:dyDescent="0.25">
      <c r="A2076" s="11">
        <v>2405003</v>
      </c>
      <c r="B2076" s="11">
        <v>24</v>
      </c>
      <c r="C2076" s="13">
        <v>51</v>
      </c>
      <c r="D2076" s="11">
        <v>5</v>
      </c>
      <c r="E2076" s="11">
        <v>3</v>
      </c>
      <c r="F2076" s="11">
        <v>2</v>
      </c>
      <c r="G2076" s="11">
        <v>21</v>
      </c>
    </row>
    <row r="2077" spans="1:7" x14ac:dyDescent="0.25">
      <c r="A2077" s="11">
        <v>2406003</v>
      </c>
      <c r="B2077" s="11">
        <v>24</v>
      </c>
      <c r="C2077" s="13">
        <v>63</v>
      </c>
      <c r="D2077" s="11">
        <v>6</v>
      </c>
      <c r="E2077" s="11">
        <v>3</v>
      </c>
      <c r="F2077" s="11">
        <v>13</v>
      </c>
      <c r="G2077" s="11">
        <v>9</v>
      </c>
    </row>
    <row r="2078" spans="1:7" x14ac:dyDescent="0.25">
      <c r="A2078" s="11">
        <v>2407003</v>
      </c>
      <c r="B2078" s="11">
        <v>24</v>
      </c>
      <c r="C2078" s="13">
        <v>75</v>
      </c>
      <c r="D2078" s="11">
        <v>7</v>
      </c>
      <c r="E2078" s="11">
        <v>3</v>
      </c>
      <c r="F2078" s="11">
        <v>24</v>
      </c>
      <c r="G2078" s="11">
        <v>20</v>
      </c>
    </row>
    <row r="2079" spans="1:7" x14ac:dyDescent="0.25">
      <c r="A2079" s="11">
        <v>2408003</v>
      </c>
      <c r="B2079" s="11">
        <v>24</v>
      </c>
      <c r="C2079" s="13">
        <v>87</v>
      </c>
      <c r="D2079" s="11">
        <v>8</v>
      </c>
      <c r="E2079" s="11">
        <v>3</v>
      </c>
      <c r="F2079" s="11">
        <v>12</v>
      </c>
      <c r="G2079" s="11">
        <v>8</v>
      </c>
    </row>
    <row r="2080" spans="1:7" x14ac:dyDescent="0.25">
      <c r="A2080" s="11">
        <v>2409003</v>
      </c>
      <c r="B2080" s="11">
        <v>24</v>
      </c>
      <c r="C2080" s="13">
        <v>99</v>
      </c>
      <c r="D2080" s="11">
        <v>9</v>
      </c>
      <c r="E2080" s="11">
        <v>3</v>
      </c>
      <c r="F2080" s="11">
        <v>23</v>
      </c>
      <c r="G2080" s="11">
        <v>19</v>
      </c>
    </row>
    <row r="2081" spans="1:7" x14ac:dyDescent="0.25">
      <c r="A2081" s="11">
        <v>2410003</v>
      </c>
      <c r="B2081" s="11">
        <v>24</v>
      </c>
      <c r="C2081" s="13">
        <v>111</v>
      </c>
      <c r="D2081" s="11">
        <v>10</v>
      </c>
      <c r="E2081" s="11">
        <v>3</v>
      </c>
      <c r="F2081" s="11">
        <v>11</v>
      </c>
      <c r="G2081" s="11">
        <v>7</v>
      </c>
    </row>
    <row r="2082" spans="1:7" x14ac:dyDescent="0.25">
      <c r="A2082" s="11">
        <v>2411003</v>
      </c>
      <c r="B2082" s="11">
        <v>24</v>
      </c>
      <c r="C2082" s="13">
        <v>123</v>
      </c>
      <c r="D2082" s="11">
        <v>11</v>
      </c>
      <c r="E2082" s="11">
        <v>3</v>
      </c>
      <c r="F2082" s="11">
        <v>22</v>
      </c>
      <c r="G2082" s="11">
        <v>18</v>
      </c>
    </row>
    <row r="2083" spans="1:7" x14ac:dyDescent="0.25">
      <c r="A2083" s="11">
        <v>2412003</v>
      </c>
      <c r="B2083" s="11">
        <v>24</v>
      </c>
      <c r="C2083" s="13">
        <v>135</v>
      </c>
      <c r="D2083" s="11">
        <v>12</v>
      </c>
      <c r="E2083" s="11">
        <v>3</v>
      </c>
      <c r="F2083" s="11">
        <v>10</v>
      </c>
      <c r="G2083" s="11">
        <v>6</v>
      </c>
    </row>
    <row r="2084" spans="1:7" x14ac:dyDescent="0.25">
      <c r="A2084" s="11">
        <v>2413003</v>
      </c>
      <c r="B2084" s="11">
        <v>24</v>
      </c>
      <c r="C2084" s="13">
        <v>147</v>
      </c>
      <c r="D2084" s="11">
        <v>13</v>
      </c>
      <c r="E2084" s="11">
        <v>3</v>
      </c>
      <c r="F2084" s="11">
        <v>21</v>
      </c>
      <c r="G2084" s="11">
        <v>17</v>
      </c>
    </row>
    <row r="2085" spans="1:7" x14ac:dyDescent="0.25">
      <c r="A2085" s="11">
        <v>2414003</v>
      </c>
      <c r="B2085" s="11">
        <v>24</v>
      </c>
      <c r="C2085" s="13">
        <v>159</v>
      </c>
      <c r="D2085" s="11">
        <v>14</v>
      </c>
      <c r="E2085" s="11">
        <v>3</v>
      </c>
      <c r="F2085" s="11">
        <v>9</v>
      </c>
      <c r="G2085" s="11">
        <v>5</v>
      </c>
    </row>
    <row r="2086" spans="1:7" x14ac:dyDescent="0.25">
      <c r="A2086" s="11">
        <v>2415003</v>
      </c>
      <c r="B2086" s="11">
        <v>24</v>
      </c>
      <c r="C2086" s="13">
        <v>171</v>
      </c>
      <c r="D2086" s="11">
        <v>15</v>
      </c>
      <c r="E2086" s="11">
        <v>3</v>
      </c>
      <c r="F2086" s="11">
        <v>20</v>
      </c>
      <c r="G2086" s="11">
        <v>16</v>
      </c>
    </row>
    <row r="2087" spans="1:7" x14ac:dyDescent="0.25">
      <c r="A2087" s="11">
        <v>2416003</v>
      </c>
      <c r="B2087" s="11">
        <v>24</v>
      </c>
      <c r="C2087" s="13">
        <v>183</v>
      </c>
      <c r="D2087" s="11">
        <v>16</v>
      </c>
      <c r="E2087" s="11">
        <v>3</v>
      </c>
      <c r="F2087" s="11">
        <v>8</v>
      </c>
      <c r="G2087" s="11">
        <v>4</v>
      </c>
    </row>
    <row r="2088" spans="1:7" x14ac:dyDescent="0.25">
      <c r="A2088" s="11">
        <v>2417003</v>
      </c>
      <c r="B2088" s="11">
        <v>24</v>
      </c>
      <c r="C2088" s="13">
        <v>195</v>
      </c>
      <c r="D2088" s="11">
        <v>17</v>
      </c>
      <c r="E2088" s="11">
        <v>3</v>
      </c>
      <c r="F2088" s="11">
        <v>19</v>
      </c>
      <c r="G2088" s="11">
        <v>15</v>
      </c>
    </row>
    <row r="2089" spans="1:7" x14ac:dyDescent="0.25">
      <c r="A2089" s="11">
        <v>2418003</v>
      </c>
      <c r="B2089" s="11">
        <v>24</v>
      </c>
      <c r="C2089" s="13">
        <v>207</v>
      </c>
      <c r="D2089" s="11">
        <v>18</v>
      </c>
      <c r="E2089" s="11">
        <v>3</v>
      </c>
      <c r="F2089" s="11">
        <v>7</v>
      </c>
      <c r="G2089" s="11">
        <v>3</v>
      </c>
    </row>
    <row r="2090" spans="1:7" x14ac:dyDescent="0.25">
      <c r="A2090" s="11">
        <v>2419003</v>
      </c>
      <c r="B2090" s="11">
        <v>24</v>
      </c>
      <c r="C2090" s="13">
        <v>219</v>
      </c>
      <c r="D2090" s="11">
        <v>19</v>
      </c>
      <c r="E2090" s="11">
        <v>3</v>
      </c>
      <c r="F2090" s="11">
        <v>18</v>
      </c>
      <c r="G2090" s="11">
        <v>14</v>
      </c>
    </row>
    <row r="2091" spans="1:7" x14ac:dyDescent="0.25">
      <c r="A2091" s="11">
        <v>2420003</v>
      </c>
      <c r="B2091" s="11">
        <v>24</v>
      </c>
      <c r="C2091" s="13">
        <v>231</v>
      </c>
      <c r="D2091" s="11">
        <v>20</v>
      </c>
      <c r="E2091" s="11">
        <v>3</v>
      </c>
      <c r="F2091" s="11">
        <v>6</v>
      </c>
      <c r="G2091" s="11">
        <v>2</v>
      </c>
    </row>
    <row r="2092" spans="1:7" x14ac:dyDescent="0.25">
      <c r="A2092" s="11">
        <v>2421003</v>
      </c>
      <c r="B2092" s="11">
        <v>24</v>
      </c>
      <c r="C2092" s="13">
        <v>243</v>
      </c>
      <c r="D2092" s="11">
        <v>21</v>
      </c>
      <c r="E2092" s="11">
        <v>3</v>
      </c>
      <c r="F2092" s="11">
        <v>15</v>
      </c>
      <c r="G2092" s="11">
        <v>1</v>
      </c>
    </row>
    <row r="2093" spans="1:7" x14ac:dyDescent="0.25">
      <c r="A2093" s="11">
        <v>2422003</v>
      </c>
      <c r="B2093" s="11">
        <v>24</v>
      </c>
      <c r="C2093" s="13">
        <v>255</v>
      </c>
      <c r="D2093" s="11">
        <v>22</v>
      </c>
      <c r="E2093" s="11">
        <v>3</v>
      </c>
      <c r="F2093" s="11">
        <v>5</v>
      </c>
      <c r="G2093" s="11">
        <v>24</v>
      </c>
    </row>
    <row r="2094" spans="1:7" x14ac:dyDescent="0.25">
      <c r="A2094" s="11">
        <v>2423003</v>
      </c>
      <c r="B2094" s="11">
        <v>24</v>
      </c>
      <c r="C2094" s="13">
        <v>267</v>
      </c>
      <c r="D2094" s="11">
        <v>23</v>
      </c>
      <c r="E2094" s="11">
        <v>3</v>
      </c>
      <c r="F2094" s="11">
        <v>16</v>
      </c>
      <c r="G2094" s="11">
        <v>12</v>
      </c>
    </row>
    <row r="2095" spans="1:7" x14ac:dyDescent="0.25">
      <c r="A2095" s="11">
        <v>2401004</v>
      </c>
      <c r="B2095" s="11">
        <v>24</v>
      </c>
      <c r="C2095" s="13">
        <v>4</v>
      </c>
      <c r="D2095" s="11">
        <v>1</v>
      </c>
      <c r="E2095" s="11">
        <v>4</v>
      </c>
      <c r="F2095" s="11">
        <v>5</v>
      </c>
      <c r="G2095" s="11">
        <v>22</v>
      </c>
    </row>
    <row r="2096" spans="1:7" x14ac:dyDescent="0.25">
      <c r="A2096" s="11">
        <v>2402004</v>
      </c>
      <c r="B2096" s="11">
        <v>24</v>
      </c>
      <c r="C2096" s="13">
        <v>16</v>
      </c>
      <c r="D2096" s="11">
        <v>2</v>
      </c>
      <c r="E2096" s="11">
        <v>4</v>
      </c>
      <c r="F2096" s="11">
        <v>16</v>
      </c>
      <c r="G2096" s="11">
        <v>10</v>
      </c>
    </row>
    <row r="2097" spans="1:7" x14ac:dyDescent="0.25">
      <c r="A2097" s="11">
        <v>2403004</v>
      </c>
      <c r="B2097" s="11">
        <v>24</v>
      </c>
      <c r="C2097" s="13">
        <v>28</v>
      </c>
      <c r="D2097" s="11">
        <v>3</v>
      </c>
      <c r="E2097" s="11">
        <v>4</v>
      </c>
      <c r="F2097" s="11">
        <v>1</v>
      </c>
      <c r="G2097" s="11">
        <v>24</v>
      </c>
    </row>
    <row r="2098" spans="1:7" x14ac:dyDescent="0.25">
      <c r="A2098" s="11">
        <v>2404004</v>
      </c>
      <c r="B2098" s="11">
        <v>24</v>
      </c>
      <c r="C2098" s="13">
        <v>40</v>
      </c>
      <c r="D2098" s="11">
        <v>4</v>
      </c>
      <c r="E2098" s="11">
        <v>4</v>
      </c>
      <c r="F2098" s="11">
        <v>15</v>
      </c>
      <c r="G2098" s="11">
        <v>9</v>
      </c>
    </row>
    <row r="2099" spans="1:7" x14ac:dyDescent="0.25">
      <c r="A2099" s="11">
        <v>2405004</v>
      </c>
      <c r="B2099" s="11">
        <v>24</v>
      </c>
      <c r="C2099" s="13">
        <v>52</v>
      </c>
      <c r="D2099" s="11">
        <v>5</v>
      </c>
      <c r="E2099" s="11">
        <v>4</v>
      </c>
      <c r="F2099" s="11">
        <v>3</v>
      </c>
      <c r="G2099" s="11">
        <v>20</v>
      </c>
    </row>
    <row r="2100" spans="1:7" x14ac:dyDescent="0.25">
      <c r="A2100" s="11">
        <v>2406004</v>
      </c>
      <c r="B2100" s="11">
        <v>24</v>
      </c>
      <c r="C2100" s="13">
        <v>64</v>
      </c>
      <c r="D2100" s="11">
        <v>6</v>
      </c>
      <c r="E2100" s="11">
        <v>4</v>
      </c>
      <c r="F2100" s="11">
        <v>14</v>
      </c>
      <c r="G2100" s="11">
        <v>8</v>
      </c>
    </row>
    <row r="2101" spans="1:7" x14ac:dyDescent="0.25">
      <c r="A2101" s="11">
        <v>2407004</v>
      </c>
      <c r="B2101" s="11">
        <v>24</v>
      </c>
      <c r="C2101" s="13">
        <v>76</v>
      </c>
      <c r="D2101" s="11">
        <v>7</v>
      </c>
      <c r="E2101" s="11">
        <v>4</v>
      </c>
      <c r="F2101" s="11">
        <v>2</v>
      </c>
      <c r="G2101" s="11">
        <v>19</v>
      </c>
    </row>
    <row r="2102" spans="1:7" x14ac:dyDescent="0.25">
      <c r="A2102" s="11">
        <v>2408004</v>
      </c>
      <c r="B2102" s="11">
        <v>24</v>
      </c>
      <c r="C2102" s="13">
        <v>88</v>
      </c>
      <c r="D2102" s="11">
        <v>8</v>
      </c>
      <c r="E2102" s="11">
        <v>4</v>
      </c>
      <c r="F2102" s="11">
        <v>13</v>
      </c>
      <c r="G2102" s="11">
        <v>7</v>
      </c>
    </row>
    <row r="2103" spans="1:7" x14ac:dyDescent="0.25">
      <c r="A2103" s="11">
        <v>2409004</v>
      </c>
      <c r="B2103" s="11">
        <v>24</v>
      </c>
      <c r="C2103" s="13">
        <v>100</v>
      </c>
      <c r="D2103" s="11">
        <v>9</v>
      </c>
      <c r="E2103" s="11">
        <v>4</v>
      </c>
      <c r="F2103" s="11">
        <v>24</v>
      </c>
      <c r="G2103" s="11">
        <v>18</v>
      </c>
    </row>
    <row r="2104" spans="1:7" x14ac:dyDescent="0.25">
      <c r="A2104" s="11">
        <v>2410004</v>
      </c>
      <c r="B2104" s="11">
        <v>24</v>
      </c>
      <c r="C2104" s="13">
        <v>112</v>
      </c>
      <c r="D2104" s="11">
        <v>10</v>
      </c>
      <c r="E2104" s="11">
        <v>4</v>
      </c>
      <c r="F2104" s="11">
        <v>12</v>
      </c>
      <c r="G2104" s="11">
        <v>6</v>
      </c>
    </row>
    <row r="2105" spans="1:7" x14ac:dyDescent="0.25">
      <c r="A2105" s="11">
        <v>2411004</v>
      </c>
      <c r="B2105" s="11">
        <v>24</v>
      </c>
      <c r="C2105" s="13">
        <v>124</v>
      </c>
      <c r="D2105" s="11">
        <v>11</v>
      </c>
      <c r="E2105" s="11">
        <v>4</v>
      </c>
      <c r="F2105" s="11">
        <v>23</v>
      </c>
      <c r="G2105" s="11">
        <v>17</v>
      </c>
    </row>
    <row r="2106" spans="1:7" x14ac:dyDescent="0.25">
      <c r="A2106" s="11">
        <v>2412004</v>
      </c>
      <c r="B2106" s="11">
        <v>24</v>
      </c>
      <c r="C2106" s="13">
        <v>136</v>
      </c>
      <c r="D2106" s="11">
        <v>12</v>
      </c>
      <c r="E2106" s="11">
        <v>4</v>
      </c>
      <c r="F2106" s="11">
        <v>11</v>
      </c>
      <c r="G2106" s="11">
        <v>5</v>
      </c>
    </row>
    <row r="2107" spans="1:7" x14ac:dyDescent="0.25">
      <c r="A2107" s="11">
        <v>2413004</v>
      </c>
      <c r="B2107" s="11">
        <v>24</v>
      </c>
      <c r="C2107" s="13">
        <v>148</v>
      </c>
      <c r="D2107" s="11">
        <v>13</v>
      </c>
      <c r="E2107" s="11">
        <v>4</v>
      </c>
      <c r="F2107" s="11">
        <v>22</v>
      </c>
      <c r="G2107" s="11">
        <v>16</v>
      </c>
    </row>
    <row r="2108" spans="1:7" x14ac:dyDescent="0.25">
      <c r="A2108" s="11">
        <v>2414004</v>
      </c>
      <c r="B2108" s="11">
        <v>24</v>
      </c>
      <c r="C2108" s="13">
        <v>160</v>
      </c>
      <c r="D2108" s="11">
        <v>14</v>
      </c>
      <c r="E2108" s="11">
        <v>4</v>
      </c>
      <c r="F2108" s="11">
        <v>10</v>
      </c>
      <c r="G2108" s="11">
        <v>4</v>
      </c>
    </row>
    <row r="2109" spans="1:7" x14ac:dyDescent="0.25">
      <c r="A2109" s="11">
        <v>2415004</v>
      </c>
      <c r="B2109" s="11">
        <v>24</v>
      </c>
      <c r="C2109" s="13">
        <v>172</v>
      </c>
      <c r="D2109" s="11">
        <v>15</v>
      </c>
      <c r="E2109" s="11">
        <v>4</v>
      </c>
      <c r="F2109" s="11">
        <v>21</v>
      </c>
      <c r="G2109" s="11">
        <v>15</v>
      </c>
    </row>
    <row r="2110" spans="1:7" x14ac:dyDescent="0.25">
      <c r="A2110" s="11">
        <v>2416004</v>
      </c>
      <c r="B2110" s="11">
        <v>24</v>
      </c>
      <c r="C2110" s="13">
        <v>184</v>
      </c>
      <c r="D2110" s="11">
        <v>16</v>
      </c>
      <c r="E2110" s="11">
        <v>4</v>
      </c>
      <c r="F2110" s="11">
        <v>9</v>
      </c>
      <c r="G2110" s="11">
        <v>3</v>
      </c>
    </row>
    <row r="2111" spans="1:7" x14ac:dyDescent="0.25">
      <c r="A2111" s="11">
        <v>2417004</v>
      </c>
      <c r="B2111" s="11">
        <v>24</v>
      </c>
      <c r="C2111" s="13">
        <v>196</v>
      </c>
      <c r="D2111" s="11">
        <v>17</v>
      </c>
      <c r="E2111" s="11">
        <v>4</v>
      </c>
      <c r="F2111" s="11">
        <v>20</v>
      </c>
      <c r="G2111" s="11">
        <v>14</v>
      </c>
    </row>
    <row r="2112" spans="1:7" x14ac:dyDescent="0.25">
      <c r="A2112" s="11">
        <v>2418004</v>
      </c>
      <c r="B2112" s="11">
        <v>24</v>
      </c>
      <c r="C2112" s="13">
        <v>208</v>
      </c>
      <c r="D2112" s="11">
        <v>18</v>
      </c>
      <c r="E2112" s="11">
        <v>4</v>
      </c>
      <c r="F2112" s="11">
        <v>8</v>
      </c>
      <c r="G2112" s="11">
        <v>2</v>
      </c>
    </row>
    <row r="2113" spans="1:7" x14ac:dyDescent="0.25">
      <c r="A2113" s="11">
        <v>2419004</v>
      </c>
      <c r="B2113" s="11">
        <v>24</v>
      </c>
      <c r="C2113" s="13">
        <v>220</v>
      </c>
      <c r="D2113" s="11">
        <v>19</v>
      </c>
      <c r="E2113" s="11">
        <v>4</v>
      </c>
      <c r="F2113" s="11">
        <v>19</v>
      </c>
      <c r="G2113" s="11">
        <v>13</v>
      </c>
    </row>
    <row r="2114" spans="1:7" x14ac:dyDescent="0.25">
      <c r="A2114" s="11">
        <v>2420004</v>
      </c>
      <c r="B2114" s="11">
        <v>24</v>
      </c>
      <c r="C2114" s="13">
        <v>232</v>
      </c>
      <c r="D2114" s="11">
        <v>20</v>
      </c>
      <c r="E2114" s="11">
        <v>4</v>
      </c>
      <c r="F2114" s="11">
        <v>4</v>
      </c>
      <c r="G2114" s="11">
        <v>1</v>
      </c>
    </row>
    <row r="2115" spans="1:7" x14ac:dyDescent="0.25">
      <c r="A2115" s="11">
        <v>2421004</v>
      </c>
      <c r="B2115" s="11">
        <v>24</v>
      </c>
      <c r="C2115" s="13">
        <v>244</v>
      </c>
      <c r="D2115" s="11">
        <v>21</v>
      </c>
      <c r="E2115" s="11">
        <v>4</v>
      </c>
      <c r="F2115" s="11">
        <v>18</v>
      </c>
      <c r="G2115" s="11">
        <v>12</v>
      </c>
    </row>
    <row r="2116" spans="1:7" x14ac:dyDescent="0.25">
      <c r="A2116" s="11">
        <v>2422004</v>
      </c>
      <c r="B2116" s="11">
        <v>24</v>
      </c>
      <c r="C2116" s="13">
        <v>256</v>
      </c>
      <c r="D2116" s="11">
        <v>22</v>
      </c>
      <c r="E2116" s="11">
        <v>4</v>
      </c>
      <c r="F2116" s="11">
        <v>6</v>
      </c>
      <c r="G2116" s="11">
        <v>23</v>
      </c>
    </row>
    <row r="2117" spans="1:7" x14ac:dyDescent="0.25">
      <c r="A2117" s="11">
        <v>2423004</v>
      </c>
      <c r="B2117" s="11">
        <v>24</v>
      </c>
      <c r="C2117" s="13">
        <v>268</v>
      </c>
      <c r="D2117" s="11">
        <v>23</v>
      </c>
      <c r="E2117" s="11">
        <v>4</v>
      </c>
      <c r="F2117" s="11">
        <v>17</v>
      </c>
      <c r="G2117" s="11">
        <v>11</v>
      </c>
    </row>
    <row r="2118" spans="1:7" x14ac:dyDescent="0.25">
      <c r="A2118" s="11">
        <v>2401005</v>
      </c>
      <c r="B2118" s="11">
        <v>24</v>
      </c>
      <c r="C2118" s="13">
        <v>5</v>
      </c>
      <c r="D2118" s="11">
        <v>1</v>
      </c>
      <c r="E2118" s="11">
        <v>5</v>
      </c>
      <c r="F2118" s="11">
        <v>6</v>
      </c>
      <c r="G2118" s="11">
        <v>21</v>
      </c>
    </row>
    <row r="2119" spans="1:7" x14ac:dyDescent="0.25">
      <c r="A2119" s="11">
        <v>2402005</v>
      </c>
      <c r="B2119" s="11">
        <v>24</v>
      </c>
      <c r="C2119" s="13">
        <v>17</v>
      </c>
      <c r="D2119" s="11">
        <v>2</v>
      </c>
      <c r="E2119" s="11">
        <v>5</v>
      </c>
      <c r="F2119" s="11">
        <v>17</v>
      </c>
      <c r="G2119" s="11">
        <v>9</v>
      </c>
    </row>
    <row r="2120" spans="1:7" x14ac:dyDescent="0.25">
      <c r="A2120" s="11">
        <v>2403005</v>
      </c>
      <c r="B2120" s="11">
        <v>24</v>
      </c>
      <c r="C2120" s="13">
        <v>29</v>
      </c>
      <c r="D2120" s="11">
        <v>3</v>
      </c>
      <c r="E2120" s="11">
        <v>5</v>
      </c>
      <c r="F2120" s="11">
        <v>5</v>
      </c>
      <c r="G2120" s="11">
        <v>20</v>
      </c>
    </row>
    <row r="2121" spans="1:7" x14ac:dyDescent="0.25">
      <c r="A2121" s="11">
        <v>2404005</v>
      </c>
      <c r="B2121" s="11">
        <v>24</v>
      </c>
      <c r="C2121" s="13">
        <v>41</v>
      </c>
      <c r="D2121" s="11">
        <v>4</v>
      </c>
      <c r="E2121" s="11">
        <v>5</v>
      </c>
      <c r="F2121" s="11">
        <v>1</v>
      </c>
      <c r="G2121" s="11">
        <v>12</v>
      </c>
    </row>
    <row r="2122" spans="1:7" x14ac:dyDescent="0.25">
      <c r="A2122" s="11">
        <v>2405005</v>
      </c>
      <c r="B2122" s="11">
        <v>24</v>
      </c>
      <c r="C2122" s="13">
        <v>53</v>
      </c>
      <c r="D2122" s="11">
        <v>5</v>
      </c>
      <c r="E2122" s="11">
        <v>5</v>
      </c>
      <c r="F2122" s="11">
        <v>4</v>
      </c>
      <c r="G2122" s="11">
        <v>19</v>
      </c>
    </row>
    <row r="2123" spans="1:7" x14ac:dyDescent="0.25">
      <c r="A2123" s="11">
        <v>2406005</v>
      </c>
      <c r="B2123" s="11">
        <v>24</v>
      </c>
      <c r="C2123" s="13">
        <v>65</v>
      </c>
      <c r="D2123" s="11">
        <v>6</v>
      </c>
      <c r="E2123" s="11">
        <v>5</v>
      </c>
      <c r="F2123" s="11">
        <v>15</v>
      </c>
      <c r="G2123" s="11">
        <v>7</v>
      </c>
    </row>
    <row r="2124" spans="1:7" x14ac:dyDescent="0.25">
      <c r="A2124" s="11">
        <v>2407005</v>
      </c>
      <c r="B2124" s="11">
        <v>24</v>
      </c>
      <c r="C2124" s="13">
        <v>77</v>
      </c>
      <c r="D2124" s="11">
        <v>7</v>
      </c>
      <c r="E2124" s="11">
        <v>5</v>
      </c>
      <c r="F2124" s="11">
        <v>3</v>
      </c>
      <c r="G2124" s="11">
        <v>18</v>
      </c>
    </row>
    <row r="2125" spans="1:7" x14ac:dyDescent="0.25">
      <c r="A2125" s="11">
        <v>2408005</v>
      </c>
      <c r="B2125" s="11">
        <v>24</v>
      </c>
      <c r="C2125" s="13">
        <v>89</v>
      </c>
      <c r="D2125" s="11">
        <v>8</v>
      </c>
      <c r="E2125" s="11">
        <v>5</v>
      </c>
      <c r="F2125" s="11">
        <v>14</v>
      </c>
      <c r="G2125" s="11">
        <v>6</v>
      </c>
    </row>
    <row r="2126" spans="1:7" x14ac:dyDescent="0.25">
      <c r="A2126" s="11">
        <v>2409005</v>
      </c>
      <c r="B2126" s="11">
        <v>24</v>
      </c>
      <c r="C2126" s="13">
        <v>101</v>
      </c>
      <c r="D2126" s="11">
        <v>9</v>
      </c>
      <c r="E2126" s="11">
        <v>5</v>
      </c>
      <c r="F2126" s="11">
        <v>2</v>
      </c>
      <c r="G2126" s="11">
        <v>17</v>
      </c>
    </row>
    <row r="2127" spans="1:7" x14ac:dyDescent="0.25">
      <c r="A2127" s="11">
        <v>2410005</v>
      </c>
      <c r="B2127" s="11">
        <v>24</v>
      </c>
      <c r="C2127" s="13">
        <v>113</v>
      </c>
      <c r="D2127" s="11">
        <v>10</v>
      </c>
      <c r="E2127" s="11">
        <v>5</v>
      </c>
      <c r="F2127" s="11">
        <v>13</v>
      </c>
      <c r="G2127" s="11">
        <v>5</v>
      </c>
    </row>
    <row r="2128" spans="1:7" x14ac:dyDescent="0.25">
      <c r="A2128" s="11">
        <v>2411005</v>
      </c>
      <c r="B2128" s="11">
        <v>24</v>
      </c>
      <c r="C2128" s="13">
        <v>125</v>
      </c>
      <c r="D2128" s="11">
        <v>11</v>
      </c>
      <c r="E2128" s="11">
        <v>5</v>
      </c>
      <c r="F2128" s="11">
        <v>24</v>
      </c>
      <c r="G2128" s="11">
        <v>16</v>
      </c>
    </row>
    <row r="2129" spans="1:7" x14ac:dyDescent="0.25">
      <c r="A2129" s="11">
        <v>2412005</v>
      </c>
      <c r="B2129" s="11">
        <v>24</v>
      </c>
      <c r="C2129" s="13">
        <v>137</v>
      </c>
      <c r="D2129" s="11">
        <v>12</v>
      </c>
      <c r="E2129" s="11">
        <v>5</v>
      </c>
      <c r="F2129" s="11">
        <v>12</v>
      </c>
      <c r="G2129" s="11">
        <v>4</v>
      </c>
    </row>
    <row r="2130" spans="1:7" x14ac:dyDescent="0.25">
      <c r="A2130" s="11">
        <v>2413005</v>
      </c>
      <c r="B2130" s="11">
        <v>24</v>
      </c>
      <c r="C2130" s="13">
        <v>149</v>
      </c>
      <c r="D2130" s="11">
        <v>13</v>
      </c>
      <c r="E2130" s="11">
        <v>5</v>
      </c>
      <c r="F2130" s="11">
        <v>23</v>
      </c>
      <c r="G2130" s="11">
        <v>15</v>
      </c>
    </row>
    <row r="2131" spans="1:7" x14ac:dyDescent="0.25">
      <c r="A2131" s="11">
        <v>2414005</v>
      </c>
      <c r="B2131" s="11">
        <v>24</v>
      </c>
      <c r="C2131" s="13">
        <v>161</v>
      </c>
      <c r="D2131" s="11">
        <v>14</v>
      </c>
      <c r="E2131" s="11">
        <v>5</v>
      </c>
      <c r="F2131" s="11">
        <v>11</v>
      </c>
      <c r="G2131" s="11">
        <v>3</v>
      </c>
    </row>
    <row r="2132" spans="1:7" x14ac:dyDescent="0.25">
      <c r="A2132" s="11">
        <v>2415005</v>
      </c>
      <c r="B2132" s="11">
        <v>24</v>
      </c>
      <c r="C2132" s="13">
        <v>173</v>
      </c>
      <c r="D2132" s="11">
        <v>15</v>
      </c>
      <c r="E2132" s="11">
        <v>5</v>
      </c>
      <c r="F2132" s="11">
        <v>22</v>
      </c>
      <c r="G2132" s="11">
        <v>14</v>
      </c>
    </row>
    <row r="2133" spans="1:7" x14ac:dyDescent="0.25">
      <c r="A2133" s="11">
        <v>2416005</v>
      </c>
      <c r="B2133" s="11">
        <v>24</v>
      </c>
      <c r="C2133" s="13">
        <v>185</v>
      </c>
      <c r="D2133" s="11">
        <v>16</v>
      </c>
      <c r="E2133" s="11">
        <v>5</v>
      </c>
      <c r="F2133" s="11">
        <v>10</v>
      </c>
      <c r="G2133" s="11">
        <v>2</v>
      </c>
    </row>
    <row r="2134" spans="1:7" x14ac:dyDescent="0.25">
      <c r="A2134" s="11">
        <v>2417005</v>
      </c>
      <c r="B2134" s="11">
        <v>24</v>
      </c>
      <c r="C2134" s="13">
        <v>197</v>
      </c>
      <c r="D2134" s="11">
        <v>17</v>
      </c>
      <c r="E2134" s="11">
        <v>5</v>
      </c>
      <c r="F2134" s="11">
        <v>21</v>
      </c>
      <c r="G2134" s="11">
        <v>13</v>
      </c>
    </row>
    <row r="2135" spans="1:7" x14ac:dyDescent="0.25">
      <c r="A2135" s="11">
        <v>2418005</v>
      </c>
      <c r="B2135" s="11">
        <v>24</v>
      </c>
      <c r="C2135" s="13">
        <v>209</v>
      </c>
      <c r="D2135" s="11">
        <v>18</v>
      </c>
      <c r="E2135" s="11">
        <v>5</v>
      </c>
      <c r="F2135" s="11">
        <v>9</v>
      </c>
      <c r="G2135" s="11">
        <v>24</v>
      </c>
    </row>
    <row r="2136" spans="1:7" x14ac:dyDescent="0.25">
      <c r="A2136" s="11">
        <v>2419005</v>
      </c>
      <c r="B2136" s="11">
        <v>24</v>
      </c>
      <c r="C2136" s="13">
        <v>221</v>
      </c>
      <c r="D2136" s="11">
        <v>19</v>
      </c>
      <c r="E2136" s="11">
        <v>5</v>
      </c>
      <c r="F2136" s="11">
        <v>16</v>
      </c>
      <c r="G2136" s="11">
        <v>1</v>
      </c>
    </row>
    <row r="2137" spans="1:7" x14ac:dyDescent="0.25">
      <c r="A2137" s="11">
        <v>2420005</v>
      </c>
      <c r="B2137" s="11">
        <v>24</v>
      </c>
      <c r="C2137" s="13">
        <v>233</v>
      </c>
      <c r="D2137" s="11">
        <v>20</v>
      </c>
      <c r="E2137" s="11">
        <v>5</v>
      </c>
      <c r="F2137" s="11">
        <v>8</v>
      </c>
      <c r="G2137" s="11">
        <v>23</v>
      </c>
    </row>
    <row r="2138" spans="1:7" x14ac:dyDescent="0.25">
      <c r="A2138" s="11">
        <v>2421005</v>
      </c>
      <c r="B2138" s="11">
        <v>24</v>
      </c>
      <c r="C2138" s="13">
        <v>245</v>
      </c>
      <c r="D2138" s="11">
        <v>21</v>
      </c>
      <c r="E2138" s="11">
        <v>5</v>
      </c>
      <c r="F2138" s="11">
        <v>19</v>
      </c>
      <c r="G2138" s="11">
        <v>11</v>
      </c>
    </row>
    <row r="2139" spans="1:7" x14ac:dyDescent="0.25">
      <c r="A2139" s="11">
        <v>2422005</v>
      </c>
      <c r="B2139" s="11">
        <v>24</v>
      </c>
      <c r="C2139" s="13">
        <v>257</v>
      </c>
      <c r="D2139" s="11">
        <v>22</v>
      </c>
      <c r="E2139" s="11">
        <v>5</v>
      </c>
      <c r="F2139" s="11">
        <v>7</v>
      </c>
      <c r="G2139" s="11">
        <v>22</v>
      </c>
    </row>
    <row r="2140" spans="1:7" x14ac:dyDescent="0.25">
      <c r="A2140" s="11">
        <v>2423005</v>
      </c>
      <c r="B2140" s="11">
        <v>24</v>
      </c>
      <c r="C2140" s="13">
        <v>269</v>
      </c>
      <c r="D2140" s="11">
        <v>23</v>
      </c>
      <c r="E2140" s="11">
        <v>5</v>
      </c>
      <c r="F2140" s="11">
        <v>18</v>
      </c>
      <c r="G2140" s="11">
        <v>10</v>
      </c>
    </row>
    <row r="2141" spans="1:7" x14ac:dyDescent="0.25">
      <c r="A2141" s="11">
        <v>2401006</v>
      </c>
      <c r="B2141" s="11">
        <v>24</v>
      </c>
      <c r="C2141" s="13">
        <v>6</v>
      </c>
      <c r="D2141" s="11">
        <v>1</v>
      </c>
      <c r="E2141" s="11">
        <v>6</v>
      </c>
      <c r="F2141" s="11">
        <v>7</v>
      </c>
      <c r="G2141" s="11">
        <v>20</v>
      </c>
    </row>
    <row r="2142" spans="1:7" x14ac:dyDescent="0.25">
      <c r="A2142" s="11">
        <v>2402006</v>
      </c>
      <c r="B2142" s="11">
        <v>24</v>
      </c>
      <c r="C2142" s="13">
        <v>18</v>
      </c>
      <c r="D2142" s="11">
        <v>2</v>
      </c>
      <c r="E2142" s="11">
        <v>6</v>
      </c>
      <c r="F2142" s="11">
        <v>18</v>
      </c>
      <c r="G2142" s="11">
        <v>8</v>
      </c>
    </row>
    <row r="2143" spans="1:7" x14ac:dyDescent="0.25">
      <c r="A2143" s="11">
        <v>2403006</v>
      </c>
      <c r="B2143" s="11">
        <v>24</v>
      </c>
      <c r="C2143" s="13">
        <v>30</v>
      </c>
      <c r="D2143" s="11">
        <v>3</v>
      </c>
      <c r="E2143" s="11">
        <v>6</v>
      </c>
      <c r="F2143" s="11">
        <v>6</v>
      </c>
      <c r="G2143" s="11">
        <v>19</v>
      </c>
    </row>
    <row r="2144" spans="1:7" x14ac:dyDescent="0.25">
      <c r="A2144" s="11">
        <v>2404006</v>
      </c>
      <c r="B2144" s="11">
        <v>24</v>
      </c>
      <c r="C2144" s="13">
        <v>42</v>
      </c>
      <c r="D2144" s="11">
        <v>4</v>
      </c>
      <c r="E2144" s="11">
        <v>6</v>
      </c>
      <c r="F2144" s="11">
        <v>17</v>
      </c>
      <c r="G2144" s="11">
        <v>7</v>
      </c>
    </row>
    <row r="2145" spans="1:7" x14ac:dyDescent="0.25">
      <c r="A2145" s="11">
        <v>2405006</v>
      </c>
      <c r="B2145" s="11">
        <v>24</v>
      </c>
      <c r="C2145" s="13">
        <v>54</v>
      </c>
      <c r="D2145" s="11">
        <v>5</v>
      </c>
      <c r="E2145" s="11">
        <v>6</v>
      </c>
      <c r="F2145" s="11">
        <v>1</v>
      </c>
      <c r="G2145" s="11">
        <v>23</v>
      </c>
    </row>
    <row r="2146" spans="1:7" x14ac:dyDescent="0.25">
      <c r="A2146" s="11">
        <v>2406006</v>
      </c>
      <c r="B2146" s="11">
        <v>24</v>
      </c>
      <c r="C2146" s="13">
        <v>66</v>
      </c>
      <c r="D2146" s="11">
        <v>6</v>
      </c>
      <c r="E2146" s="11">
        <v>6</v>
      </c>
      <c r="F2146" s="11">
        <v>16</v>
      </c>
      <c r="G2146" s="11">
        <v>6</v>
      </c>
    </row>
    <row r="2147" spans="1:7" x14ac:dyDescent="0.25">
      <c r="A2147" s="11">
        <v>2407006</v>
      </c>
      <c r="B2147" s="11">
        <v>24</v>
      </c>
      <c r="C2147" s="13">
        <v>78</v>
      </c>
      <c r="D2147" s="11">
        <v>7</v>
      </c>
      <c r="E2147" s="11">
        <v>6</v>
      </c>
      <c r="F2147" s="11">
        <v>4</v>
      </c>
      <c r="G2147" s="11">
        <v>17</v>
      </c>
    </row>
    <row r="2148" spans="1:7" x14ac:dyDescent="0.25">
      <c r="A2148" s="11">
        <v>2408006</v>
      </c>
      <c r="B2148" s="11">
        <v>24</v>
      </c>
      <c r="C2148" s="13">
        <v>90</v>
      </c>
      <c r="D2148" s="11">
        <v>8</v>
      </c>
      <c r="E2148" s="11">
        <v>6</v>
      </c>
      <c r="F2148" s="11">
        <v>15</v>
      </c>
      <c r="G2148" s="11">
        <v>5</v>
      </c>
    </row>
    <row r="2149" spans="1:7" x14ac:dyDescent="0.25">
      <c r="A2149" s="11">
        <v>2409006</v>
      </c>
      <c r="B2149" s="11">
        <v>24</v>
      </c>
      <c r="C2149" s="13">
        <v>102</v>
      </c>
      <c r="D2149" s="11">
        <v>9</v>
      </c>
      <c r="E2149" s="11">
        <v>6</v>
      </c>
      <c r="F2149" s="11">
        <v>3</v>
      </c>
      <c r="G2149" s="11">
        <v>16</v>
      </c>
    </row>
    <row r="2150" spans="1:7" x14ac:dyDescent="0.25">
      <c r="A2150" s="11">
        <v>2410006</v>
      </c>
      <c r="B2150" s="11">
        <v>24</v>
      </c>
      <c r="C2150" s="13">
        <v>114</v>
      </c>
      <c r="D2150" s="11">
        <v>10</v>
      </c>
      <c r="E2150" s="11">
        <v>6</v>
      </c>
      <c r="F2150" s="11">
        <v>14</v>
      </c>
      <c r="G2150" s="11">
        <v>4</v>
      </c>
    </row>
    <row r="2151" spans="1:7" x14ac:dyDescent="0.25">
      <c r="A2151" s="11">
        <v>2411006</v>
      </c>
      <c r="B2151" s="11">
        <v>24</v>
      </c>
      <c r="C2151" s="13">
        <v>126</v>
      </c>
      <c r="D2151" s="11">
        <v>11</v>
      </c>
      <c r="E2151" s="11">
        <v>6</v>
      </c>
      <c r="F2151" s="11">
        <v>2</v>
      </c>
      <c r="G2151" s="11">
        <v>15</v>
      </c>
    </row>
    <row r="2152" spans="1:7" x14ac:dyDescent="0.25">
      <c r="A2152" s="11">
        <v>2412006</v>
      </c>
      <c r="B2152" s="11">
        <v>24</v>
      </c>
      <c r="C2152" s="13">
        <v>138</v>
      </c>
      <c r="D2152" s="11">
        <v>12</v>
      </c>
      <c r="E2152" s="11">
        <v>6</v>
      </c>
      <c r="F2152" s="11">
        <v>13</v>
      </c>
      <c r="G2152" s="11">
        <v>3</v>
      </c>
    </row>
    <row r="2153" spans="1:7" x14ac:dyDescent="0.25">
      <c r="A2153" s="11">
        <v>2413006</v>
      </c>
      <c r="B2153" s="11">
        <v>24</v>
      </c>
      <c r="C2153" s="13">
        <v>150</v>
      </c>
      <c r="D2153" s="11">
        <v>13</v>
      </c>
      <c r="E2153" s="11">
        <v>6</v>
      </c>
      <c r="F2153" s="11">
        <v>24</v>
      </c>
      <c r="G2153" s="11">
        <v>14</v>
      </c>
    </row>
    <row r="2154" spans="1:7" x14ac:dyDescent="0.25">
      <c r="A2154" s="11">
        <v>2414006</v>
      </c>
      <c r="B2154" s="11">
        <v>24</v>
      </c>
      <c r="C2154" s="13">
        <v>162</v>
      </c>
      <c r="D2154" s="11">
        <v>14</v>
      </c>
      <c r="E2154" s="11">
        <v>6</v>
      </c>
      <c r="F2154" s="11">
        <v>12</v>
      </c>
      <c r="G2154" s="11">
        <v>2</v>
      </c>
    </row>
    <row r="2155" spans="1:7" x14ac:dyDescent="0.25">
      <c r="A2155" s="11">
        <v>2415006</v>
      </c>
      <c r="B2155" s="11">
        <v>24</v>
      </c>
      <c r="C2155" s="13">
        <v>174</v>
      </c>
      <c r="D2155" s="11">
        <v>15</v>
      </c>
      <c r="E2155" s="11">
        <v>6</v>
      </c>
      <c r="F2155" s="11">
        <v>23</v>
      </c>
      <c r="G2155" s="11">
        <v>13</v>
      </c>
    </row>
    <row r="2156" spans="1:7" x14ac:dyDescent="0.25">
      <c r="A2156" s="11">
        <v>2416006</v>
      </c>
      <c r="B2156" s="11">
        <v>24</v>
      </c>
      <c r="C2156" s="13">
        <v>186</v>
      </c>
      <c r="D2156" s="11">
        <v>16</v>
      </c>
      <c r="E2156" s="11">
        <v>6</v>
      </c>
      <c r="F2156" s="11">
        <v>11</v>
      </c>
      <c r="G2156" s="11">
        <v>24</v>
      </c>
    </row>
    <row r="2157" spans="1:7" x14ac:dyDescent="0.25">
      <c r="A2157" s="11">
        <v>2417006</v>
      </c>
      <c r="B2157" s="11">
        <v>24</v>
      </c>
      <c r="C2157" s="13">
        <v>198</v>
      </c>
      <c r="D2157" s="11">
        <v>17</v>
      </c>
      <c r="E2157" s="11">
        <v>6</v>
      </c>
      <c r="F2157" s="11">
        <v>22</v>
      </c>
      <c r="G2157" s="11">
        <v>12</v>
      </c>
    </row>
    <row r="2158" spans="1:7" x14ac:dyDescent="0.25">
      <c r="A2158" s="11">
        <v>2418006</v>
      </c>
      <c r="B2158" s="11">
        <v>24</v>
      </c>
      <c r="C2158" s="13">
        <v>210</v>
      </c>
      <c r="D2158" s="11">
        <v>18</v>
      </c>
      <c r="E2158" s="11">
        <v>6</v>
      </c>
      <c r="F2158" s="11">
        <v>5</v>
      </c>
      <c r="G2158" s="11">
        <v>1</v>
      </c>
    </row>
    <row r="2159" spans="1:7" x14ac:dyDescent="0.25">
      <c r="A2159" s="11">
        <v>2419006</v>
      </c>
      <c r="B2159" s="11">
        <v>24</v>
      </c>
      <c r="C2159" s="13">
        <v>222</v>
      </c>
      <c r="D2159" s="11">
        <v>19</v>
      </c>
      <c r="E2159" s="11">
        <v>6</v>
      </c>
      <c r="F2159" s="11">
        <v>21</v>
      </c>
      <c r="G2159" s="11">
        <v>11</v>
      </c>
    </row>
    <row r="2160" spans="1:7" x14ac:dyDescent="0.25">
      <c r="A2160" s="11">
        <v>2420006</v>
      </c>
      <c r="B2160" s="11">
        <v>24</v>
      </c>
      <c r="C2160" s="13">
        <v>234</v>
      </c>
      <c r="D2160" s="11">
        <v>20</v>
      </c>
      <c r="E2160" s="11">
        <v>6</v>
      </c>
      <c r="F2160" s="11">
        <v>9</v>
      </c>
      <c r="G2160" s="11">
        <v>22</v>
      </c>
    </row>
    <row r="2161" spans="1:7" x14ac:dyDescent="0.25">
      <c r="A2161" s="11">
        <v>2421006</v>
      </c>
      <c r="B2161" s="11">
        <v>24</v>
      </c>
      <c r="C2161" s="13">
        <v>246</v>
      </c>
      <c r="D2161" s="11">
        <v>21</v>
      </c>
      <c r="E2161" s="11">
        <v>6</v>
      </c>
      <c r="F2161" s="11">
        <v>20</v>
      </c>
      <c r="G2161" s="11">
        <v>10</v>
      </c>
    </row>
    <row r="2162" spans="1:7" x14ac:dyDescent="0.25">
      <c r="A2162" s="11">
        <v>2422006</v>
      </c>
      <c r="B2162" s="11">
        <v>24</v>
      </c>
      <c r="C2162" s="13">
        <v>258</v>
      </c>
      <c r="D2162" s="11">
        <v>22</v>
      </c>
      <c r="E2162" s="11">
        <v>6</v>
      </c>
      <c r="F2162" s="11">
        <v>8</v>
      </c>
      <c r="G2162" s="11">
        <v>21</v>
      </c>
    </row>
    <row r="2163" spans="1:7" x14ac:dyDescent="0.25">
      <c r="A2163" s="11">
        <v>2423006</v>
      </c>
      <c r="B2163" s="11">
        <v>24</v>
      </c>
      <c r="C2163" s="13">
        <v>270</v>
      </c>
      <c r="D2163" s="11">
        <v>23</v>
      </c>
      <c r="E2163" s="11">
        <v>6</v>
      </c>
      <c r="F2163" s="11">
        <v>19</v>
      </c>
      <c r="G2163" s="11">
        <v>9</v>
      </c>
    </row>
    <row r="2164" spans="1:7" x14ac:dyDescent="0.25">
      <c r="A2164" s="11">
        <v>2401007</v>
      </c>
      <c r="B2164" s="11">
        <v>24</v>
      </c>
      <c r="C2164" s="13">
        <v>7</v>
      </c>
      <c r="D2164" s="11">
        <v>1</v>
      </c>
      <c r="E2164" s="11">
        <v>7</v>
      </c>
      <c r="F2164" s="11">
        <v>8</v>
      </c>
      <c r="G2164" s="11">
        <v>19</v>
      </c>
    </row>
    <row r="2165" spans="1:7" x14ac:dyDescent="0.25">
      <c r="A2165" s="11">
        <v>2402007</v>
      </c>
      <c r="B2165" s="11">
        <v>24</v>
      </c>
      <c r="C2165" s="13">
        <v>19</v>
      </c>
      <c r="D2165" s="11">
        <v>2</v>
      </c>
      <c r="E2165" s="11">
        <v>7</v>
      </c>
      <c r="F2165" s="11">
        <v>19</v>
      </c>
      <c r="G2165" s="11">
        <v>7</v>
      </c>
    </row>
    <row r="2166" spans="1:7" x14ac:dyDescent="0.25">
      <c r="A2166" s="11">
        <v>2403007</v>
      </c>
      <c r="B2166" s="11">
        <v>24</v>
      </c>
      <c r="C2166" s="13">
        <v>31</v>
      </c>
      <c r="D2166" s="11">
        <v>3</v>
      </c>
      <c r="E2166" s="11">
        <v>7</v>
      </c>
      <c r="F2166" s="11">
        <v>7</v>
      </c>
      <c r="G2166" s="11">
        <v>18</v>
      </c>
    </row>
    <row r="2167" spans="1:7" x14ac:dyDescent="0.25">
      <c r="A2167" s="11">
        <v>2404007</v>
      </c>
      <c r="B2167" s="11">
        <v>24</v>
      </c>
      <c r="C2167" s="13">
        <v>43</v>
      </c>
      <c r="D2167" s="11">
        <v>4</v>
      </c>
      <c r="E2167" s="11">
        <v>7</v>
      </c>
      <c r="F2167" s="11">
        <v>18</v>
      </c>
      <c r="G2167" s="11">
        <v>6</v>
      </c>
    </row>
    <row r="2168" spans="1:7" x14ac:dyDescent="0.25">
      <c r="A2168" s="11">
        <v>2405007</v>
      </c>
      <c r="B2168" s="11">
        <v>24</v>
      </c>
      <c r="C2168" s="13">
        <v>55</v>
      </c>
      <c r="D2168" s="11">
        <v>5</v>
      </c>
      <c r="E2168" s="11">
        <v>7</v>
      </c>
      <c r="F2168" s="11">
        <v>6</v>
      </c>
      <c r="G2168" s="11">
        <v>17</v>
      </c>
    </row>
    <row r="2169" spans="1:7" x14ac:dyDescent="0.25">
      <c r="A2169" s="11">
        <v>2406007</v>
      </c>
      <c r="B2169" s="11">
        <v>24</v>
      </c>
      <c r="C2169" s="13">
        <v>67</v>
      </c>
      <c r="D2169" s="11">
        <v>6</v>
      </c>
      <c r="E2169" s="11">
        <v>7</v>
      </c>
      <c r="F2169" s="11">
        <v>1</v>
      </c>
      <c r="G2169" s="11">
        <v>11</v>
      </c>
    </row>
    <row r="2170" spans="1:7" x14ac:dyDescent="0.25">
      <c r="A2170" s="11">
        <v>2407007</v>
      </c>
      <c r="B2170" s="11">
        <v>24</v>
      </c>
      <c r="C2170" s="13">
        <v>79</v>
      </c>
      <c r="D2170" s="11">
        <v>7</v>
      </c>
      <c r="E2170" s="11">
        <v>7</v>
      </c>
      <c r="F2170" s="11">
        <v>5</v>
      </c>
      <c r="G2170" s="11">
        <v>16</v>
      </c>
    </row>
    <row r="2171" spans="1:7" x14ac:dyDescent="0.25">
      <c r="A2171" s="11">
        <v>2408007</v>
      </c>
      <c r="B2171" s="11">
        <v>24</v>
      </c>
      <c r="C2171" s="13">
        <v>91</v>
      </c>
      <c r="D2171" s="11">
        <v>8</v>
      </c>
      <c r="E2171" s="11">
        <v>7</v>
      </c>
      <c r="F2171" s="11">
        <v>16</v>
      </c>
      <c r="G2171" s="11">
        <v>4</v>
      </c>
    </row>
    <row r="2172" spans="1:7" x14ac:dyDescent="0.25">
      <c r="A2172" s="11">
        <v>2409007</v>
      </c>
      <c r="B2172" s="11">
        <v>24</v>
      </c>
      <c r="C2172" s="13">
        <v>103</v>
      </c>
      <c r="D2172" s="11">
        <v>9</v>
      </c>
      <c r="E2172" s="11">
        <v>7</v>
      </c>
      <c r="F2172" s="11">
        <v>4</v>
      </c>
      <c r="G2172" s="11">
        <v>15</v>
      </c>
    </row>
    <row r="2173" spans="1:7" x14ac:dyDescent="0.25">
      <c r="A2173" s="11">
        <v>2410007</v>
      </c>
      <c r="B2173" s="11">
        <v>24</v>
      </c>
      <c r="C2173" s="13">
        <v>115</v>
      </c>
      <c r="D2173" s="11">
        <v>10</v>
      </c>
      <c r="E2173" s="11">
        <v>7</v>
      </c>
      <c r="F2173" s="11">
        <v>15</v>
      </c>
      <c r="G2173" s="11">
        <v>3</v>
      </c>
    </row>
    <row r="2174" spans="1:7" x14ac:dyDescent="0.25">
      <c r="A2174" s="11">
        <v>2411007</v>
      </c>
      <c r="B2174" s="11">
        <v>24</v>
      </c>
      <c r="C2174" s="13">
        <v>127</v>
      </c>
      <c r="D2174" s="11">
        <v>11</v>
      </c>
      <c r="E2174" s="11">
        <v>7</v>
      </c>
      <c r="F2174" s="11">
        <v>3</v>
      </c>
      <c r="G2174" s="11">
        <v>14</v>
      </c>
    </row>
    <row r="2175" spans="1:7" x14ac:dyDescent="0.25">
      <c r="A2175" s="11">
        <v>2412007</v>
      </c>
      <c r="B2175" s="11">
        <v>24</v>
      </c>
      <c r="C2175" s="13">
        <v>139</v>
      </c>
      <c r="D2175" s="11">
        <v>12</v>
      </c>
      <c r="E2175" s="11">
        <v>7</v>
      </c>
      <c r="F2175" s="11">
        <v>14</v>
      </c>
      <c r="G2175" s="11">
        <v>2</v>
      </c>
    </row>
    <row r="2176" spans="1:7" x14ac:dyDescent="0.25">
      <c r="A2176" s="11">
        <v>2413007</v>
      </c>
      <c r="B2176" s="11">
        <v>24</v>
      </c>
      <c r="C2176" s="13">
        <v>151</v>
      </c>
      <c r="D2176" s="11">
        <v>13</v>
      </c>
      <c r="E2176" s="11">
        <v>7</v>
      </c>
      <c r="F2176" s="11">
        <v>2</v>
      </c>
      <c r="G2176" s="11">
        <v>13</v>
      </c>
    </row>
    <row r="2177" spans="1:7" x14ac:dyDescent="0.25">
      <c r="A2177" s="11">
        <v>2414007</v>
      </c>
      <c r="B2177" s="11">
        <v>24</v>
      </c>
      <c r="C2177" s="13">
        <v>163</v>
      </c>
      <c r="D2177" s="11">
        <v>14</v>
      </c>
      <c r="E2177" s="11">
        <v>7</v>
      </c>
      <c r="F2177" s="11">
        <v>13</v>
      </c>
      <c r="G2177" s="11">
        <v>24</v>
      </c>
    </row>
    <row r="2178" spans="1:7" x14ac:dyDescent="0.25">
      <c r="A2178" s="11">
        <v>2415007</v>
      </c>
      <c r="B2178" s="11">
        <v>24</v>
      </c>
      <c r="C2178" s="13">
        <v>175</v>
      </c>
      <c r="D2178" s="11">
        <v>15</v>
      </c>
      <c r="E2178" s="11">
        <v>7</v>
      </c>
      <c r="F2178" s="11">
        <v>24</v>
      </c>
      <c r="G2178" s="11">
        <v>12</v>
      </c>
    </row>
    <row r="2179" spans="1:7" x14ac:dyDescent="0.25">
      <c r="A2179" s="11">
        <v>2416007</v>
      </c>
      <c r="B2179" s="11">
        <v>24</v>
      </c>
      <c r="C2179" s="13">
        <v>187</v>
      </c>
      <c r="D2179" s="11">
        <v>16</v>
      </c>
      <c r="E2179" s="11">
        <v>7</v>
      </c>
      <c r="F2179" s="11">
        <v>12</v>
      </c>
      <c r="G2179" s="11">
        <v>23</v>
      </c>
    </row>
    <row r="2180" spans="1:7" x14ac:dyDescent="0.25">
      <c r="A2180" s="11">
        <v>2417007</v>
      </c>
      <c r="B2180" s="11">
        <v>24</v>
      </c>
      <c r="C2180" s="13">
        <v>199</v>
      </c>
      <c r="D2180" s="11">
        <v>17</v>
      </c>
      <c r="E2180" s="11">
        <v>7</v>
      </c>
      <c r="F2180" s="11">
        <v>17</v>
      </c>
      <c r="G2180" s="11">
        <v>1</v>
      </c>
    </row>
    <row r="2181" spans="1:7" x14ac:dyDescent="0.25">
      <c r="A2181" s="11">
        <v>2418007</v>
      </c>
      <c r="B2181" s="11">
        <v>24</v>
      </c>
      <c r="C2181" s="13">
        <v>211</v>
      </c>
      <c r="D2181" s="11">
        <v>18</v>
      </c>
      <c r="E2181" s="11">
        <v>7</v>
      </c>
      <c r="F2181" s="11">
        <v>11</v>
      </c>
      <c r="G2181" s="11">
        <v>22</v>
      </c>
    </row>
    <row r="2182" spans="1:7" x14ac:dyDescent="0.25">
      <c r="A2182" s="11">
        <v>2419007</v>
      </c>
      <c r="B2182" s="11">
        <v>24</v>
      </c>
      <c r="C2182" s="13">
        <v>223</v>
      </c>
      <c r="D2182" s="11">
        <v>19</v>
      </c>
      <c r="E2182" s="11">
        <v>7</v>
      </c>
      <c r="F2182" s="11">
        <v>22</v>
      </c>
      <c r="G2182" s="11">
        <v>10</v>
      </c>
    </row>
    <row r="2183" spans="1:7" x14ac:dyDescent="0.25">
      <c r="A2183" s="11">
        <v>2420007</v>
      </c>
      <c r="B2183" s="11">
        <v>24</v>
      </c>
      <c r="C2183" s="13">
        <v>235</v>
      </c>
      <c r="D2183" s="11">
        <v>20</v>
      </c>
      <c r="E2183" s="11">
        <v>7</v>
      </c>
      <c r="F2183" s="11">
        <v>10</v>
      </c>
      <c r="G2183" s="11">
        <v>21</v>
      </c>
    </row>
    <row r="2184" spans="1:7" x14ac:dyDescent="0.25">
      <c r="A2184" s="11">
        <v>2421007</v>
      </c>
      <c r="B2184" s="11">
        <v>24</v>
      </c>
      <c r="C2184" s="13">
        <v>247</v>
      </c>
      <c r="D2184" s="11">
        <v>21</v>
      </c>
      <c r="E2184" s="11">
        <v>7</v>
      </c>
      <c r="F2184" s="11">
        <v>21</v>
      </c>
      <c r="G2184" s="11">
        <v>9</v>
      </c>
    </row>
    <row r="2185" spans="1:7" x14ac:dyDescent="0.25">
      <c r="A2185" s="11">
        <v>2422007</v>
      </c>
      <c r="B2185" s="11">
        <v>24</v>
      </c>
      <c r="C2185" s="13">
        <v>259</v>
      </c>
      <c r="D2185" s="11">
        <v>22</v>
      </c>
      <c r="E2185" s="11">
        <v>7</v>
      </c>
      <c r="F2185" s="11">
        <v>9</v>
      </c>
      <c r="G2185" s="11">
        <v>20</v>
      </c>
    </row>
    <row r="2186" spans="1:7" x14ac:dyDescent="0.25">
      <c r="A2186" s="11">
        <v>2423007</v>
      </c>
      <c r="B2186" s="11">
        <v>24</v>
      </c>
      <c r="C2186" s="13">
        <v>271</v>
      </c>
      <c r="D2186" s="11">
        <v>23</v>
      </c>
      <c r="E2186" s="11">
        <v>7</v>
      </c>
      <c r="F2186" s="11">
        <v>20</v>
      </c>
      <c r="G2186" s="11">
        <v>8</v>
      </c>
    </row>
    <row r="2187" spans="1:7" x14ac:dyDescent="0.25">
      <c r="A2187" s="11">
        <v>2401008</v>
      </c>
      <c r="B2187" s="11">
        <v>24</v>
      </c>
      <c r="C2187" s="13">
        <v>8</v>
      </c>
      <c r="D2187" s="11">
        <v>1</v>
      </c>
      <c r="E2187" s="11">
        <v>8</v>
      </c>
      <c r="F2187" s="11">
        <v>9</v>
      </c>
      <c r="G2187" s="11">
        <v>18</v>
      </c>
    </row>
    <row r="2188" spans="1:7" x14ac:dyDescent="0.25">
      <c r="A2188" s="11">
        <v>2402008</v>
      </c>
      <c r="B2188" s="11">
        <v>24</v>
      </c>
      <c r="C2188" s="13">
        <v>20</v>
      </c>
      <c r="D2188" s="11">
        <v>2</v>
      </c>
      <c r="E2188" s="11">
        <v>8</v>
      </c>
      <c r="F2188" s="11">
        <v>20</v>
      </c>
      <c r="G2188" s="11">
        <v>6</v>
      </c>
    </row>
    <row r="2189" spans="1:7" x14ac:dyDescent="0.25">
      <c r="A2189" s="11">
        <v>2403008</v>
      </c>
      <c r="B2189" s="11">
        <v>24</v>
      </c>
      <c r="C2189" s="13">
        <v>32</v>
      </c>
      <c r="D2189" s="11">
        <v>3</v>
      </c>
      <c r="E2189" s="11">
        <v>8</v>
      </c>
      <c r="F2189" s="11">
        <v>8</v>
      </c>
      <c r="G2189" s="11">
        <v>17</v>
      </c>
    </row>
    <row r="2190" spans="1:7" x14ac:dyDescent="0.25">
      <c r="A2190" s="11">
        <v>2404008</v>
      </c>
      <c r="B2190" s="11">
        <v>24</v>
      </c>
      <c r="C2190" s="13">
        <v>44</v>
      </c>
      <c r="D2190" s="11">
        <v>4</v>
      </c>
      <c r="E2190" s="11">
        <v>8</v>
      </c>
      <c r="F2190" s="11">
        <v>19</v>
      </c>
      <c r="G2190" s="11">
        <v>5</v>
      </c>
    </row>
    <row r="2191" spans="1:7" x14ac:dyDescent="0.25">
      <c r="A2191" s="11">
        <v>2405008</v>
      </c>
      <c r="B2191" s="11">
        <v>24</v>
      </c>
      <c r="C2191" s="13">
        <v>56</v>
      </c>
      <c r="D2191" s="11">
        <v>5</v>
      </c>
      <c r="E2191" s="11">
        <v>8</v>
      </c>
      <c r="F2191" s="11">
        <v>7</v>
      </c>
      <c r="G2191" s="11">
        <v>16</v>
      </c>
    </row>
    <row r="2192" spans="1:7" x14ac:dyDescent="0.25">
      <c r="A2192" s="11">
        <v>2406008</v>
      </c>
      <c r="B2192" s="11">
        <v>24</v>
      </c>
      <c r="C2192" s="13">
        <v>68</v>
      </c>
      <c r="D2192" s="11">
        <v>6</v>
      </c>
      <c r="E2192" s="11">
        <v>8</v>
      </c>
      <c r="F2192" s="11">
        <v>18</v>
      </c>
      <c r="G2192" s="11">
        <v>4</v>
      </c>
    </row>
    <row r="2193" spans="1:7" x14ac:dyDescent="0.25">
      <c r="A2193" s="11">
        <v>2407008</v>
      </c>
      <c r="B2193" s="11">
        <v>24</v>
      </c>
      <c r="C2193" s="13">
        <v>80</v>
      </c>
      <c r="D2193" s="11">
        <v>7</v>
      </c>
      <c r="E2193" s="11">
        <v>8</v>
      </c>
      <c r="F2193" s="11">
        <v>1</v>
      </c>
      <c r="G2193" s="11">
        <v>22</v>
      </c>
    </row>
    <row r="2194" spans="1:7" x14ac:dyDescent="0.25">
      <c r="A2194" s="11">
        <v>2408008</v>
      </c>
      <c r="B2194" s="11">
        <v>24</v>
      </c>
      <c r="C2194" s="13">
        <v>92</v>
      </c>
      <c r="D2194" s="11">
        <v>8</v>
      </c>
      <c r="E2194" s="11">
        <v>8</v>
      </c>
      <c r="F2194" s="11">
        <v>17</v>
      </c>
      <c r="G2194" s="11">
        <v>3</v>
      </c>
    </row>
    <row r="2195" spans="1:7" x14ac:dyDescent="0.25">
      <c r="A2195" s="11">
        <v>2409008</v>
      </c>
      <c r="B2195" s="11">
        <v>24</v>
      </c>
      <c r="C2195" s="13">
        <v>104</v>
      </c>
      <c r="D2195" s="11">
        <v>9</v>
      </c>
      <c r="E2195" s="11">
        <v>8</v>
      </c>
      <c r="F2195" s="11">
        <v>5</v>
      </c>
      <c r="G2195" s="11">
        <v>14</v>
      </c>
    </row>
    <row r="2196" spans="1:7" x14ac:dyDescent="0.25">
      <c r="A2196" s="11">
        <v>2410008</v>
      </c>
      <c r="B2196" s="11">
        <v>24</v>
      </c>
      <c r="C2196" s="13">
        <v>116</v>
      </c>
      <c r="D2196" s="11">
        <v>10</v>
      </c>
      <c r="E2196" s="11">
        <v>8</v>
      </c>
      <c r="F2196" s="11">
        <v>16</v>
      </c>
      <c r="G2196" s="11">
        <v>2</v>
      </c>
    </row>
    <row r="2197" spans="1:7" x14ac:dyDescent="0.25">
      <c r="A2197" s="11">
        <v>2411008</v>
      </c>
      <c r="B2197" s="11">
        <v>24</v>
      </c>
      <c r="C2197" s="13">
        <v>128</v>
      </c>
      <c r="D2197" s="11">
        <v>11</v>
      </c>
      <c r="E2197" s="11">
        <v>8</v>
      </c>
      <c r="F2197" s="11">
        <v>4</v>
      </c>
      <c r="G2197" s="11">
        <v>13</v>
      </c>
    </row>
    <row r="2198" spans="1:7" x14ac:dyDescent="0.25">
      <c r="A2198" s="11">
        <v>2412008</v>
      </c>
      <c r="B2198" s="11">
        <v>24</v>
      </c>
      <c r="C2198" s="13">
        <v>140</v>
      </c>
      <c r="D2198" s="11">
        <v>12</v>
      </c>
      <c r="E2198" s="11">
        <v>8</v>
      </c>
      <c r="F2198" s="11">
        <v>15</v>
      </c>
      <c r="G2198" s="11">
        <v>24</v>
      </c>
    </row>
    <row r="2199" spans="1:7" x14ac:dyDescent="0.25">
      <c r="A2199" s="11">
        <v>2413008</v>
      </c>
      <c r="B2199" s="11">
        <v>24</v>
      </c>
      <c r="C2199" s="13">
        <v>152</v>
      </c>
      <c r="D2199" s="11">
        <v>13</v>
      </c>
      <c r="E2199" s="11">
        <v>8</v>
      </c>
      <c r="F2199" s="11">
        <v>3</v>
      </c>
      <c r="G2199" s="11">
        <v>12</v>
      </c>
    </row>
    <row r="2200" spans="1:7" x14ac:dyDescent="0.25">
      <c r="A2200" s="11">
        <v>2414008</v>
      </c>
      <c r="B2200" s="11">
        <v>24</v>
      </c>
      <c r="C2200" s="13">
        <v>164</v>
      </c>
      <c r="D2200" s="11">
        <v>14</v>
      </c>
      <c r="E2200" s="11">
        <v>8</v>
      </c>
      <c r="F2200" s="11">
        <v>14</v>
      </c>
      <c r="G2200" s="11">
        <v>23</v>
      </c>
    </row>
    <row r="2201" spans="1:7" x14ac:dyDescent="0.25">
      <c r="A2201" s="11">
        <v>2415008</v>
      </c>
      <c r="B2201" s="11">
        <v>24</v>
      </c>
      <c r="C2201" s="13">
        <v>176</v>
      </c>
      <c r="D2201" s="11">
        <v>15</v>
      </c>
      <c r="E2201" s="11">
        <v>8</v>
      </c>
      <c r="F2201" s="11">
        <v>2</v>
      </c>
      <c r="G2201" s="11">
        <v>11</v>
      </c>
    </row>
    <row r="2202" spans="1:7" x14ac:dyDescent="0.25">
      <c r="A2202" s="11">
        <v>2416008</v>
      </c>
      <c r="B2202" s="11">
        <v>24</v>
      </c>
      <c r="C2202" s="13">
        <v>188</v>
      </c>
      <c r="D2202" s="11">
        <v>16</v>
      </c>
      <c r="E2202" s="11">
        <v>8</v>
      </c>
      <c r="F2202" s="11">
        <v>6</v>
      </c>
      <c r="G2202" s="11">
        <v>1</v>
      </c>
    </row>
    <row r="2203" spans="1:7" x14ac:dyDescent="0.25">
      <c r="A2203" s="11">
        <v>2417008</v>
      </c>
      <c r="B2203" s="11">
        <v>24</v>
      </c>
      <c r="C2203" s="13">
        <v>200</v>
      </c>
      <c r="D2203" s="11">
        <v>17</v>
      </c>
      <c r="E2203" s="11">
        <v>8</v>
      </c>
      <c r="F2203" s="11">
        <v>24</v>
      </c>
      <c r="G2203" s="11">
        <v>10</v>
      </c>
    </row>
    <row r="2204" spans="1:7" x14ac:dyDescent="0.25">
      <c r="A2204" s="11">
        <v>2418008</v>
      </c>
      <c r="B2204" s="11">
        <v>24</v>
      </c>
      <c r="C2204" s="13">
        <v>212</v>
      </c>
      <c r="D2204" s="11">
        <v>18</v>
      </c>
      <c r="E2204" s="11">
        <v>8</v>
      </c>
      <c r="F2204" s="11">
        <v>12</v>
      </c>
      <c r="G2204" s="11">
        <v>21</v>
      </c>
    </row>
    <row r="2205" spans="1:7" x14ac:dyDescent="0.25">
      <c r="A2205" s="11">
        <v>2419008</v>
      </c>
      <c r="B2205" s="11">
        <v>24</v>
      </c>
      <c r="C2205" s="13">
        <v>224</v>
      </c>
      <c r="D2205" s="11">
        <v>19</v>
      </c>
      <c r="E2205" s="11">
        <v>8</v>
      </c>
      <c r="F2205" s="11">
        <v>23</v>
      </c>
      <c r="G2205" s="11">
        <v>9</v>
      </c>
    </row>
    <row r="2206" spans="1:7" x14ac:dyDescent="0.25">
      <c r="A2206" s="11">
        <v>2420008</v>
      </c>
      <c r="B2206" s="11">
        <v>24</v>
      </c>
      <c r="C2206" s="13">
        <v>236</v>
      </c>
      <c r="D2206" s="11">
        <v>20</v>
      </c>
      <c r="E2206" s="11">
        <v>8</v>
      </c>
      <c r="F2206" s="11">
        <v>11</v>
      </c>
      <c r="G2206" s="11">
        <v>20</v>
      </c>
    </row>
    <row r="2207" spans="1:7" x14ac:dyDescent="0.25">
      <c r="A2207" s="11">
        <v>2421008</v>
      </c>
      <c r="B2207" s="11">
        <v>24</v>
      </c>
      <c r="C2207" s="13">
        <v>248</v>
      </c>
      <c r="D2207" s="11">
        <v>21</v>
      </c>
      <c r="E2207" s="11">
        <v>8</v>
      </c>
      <c r="F2207" s="11">
        <v>22</v>
      </c>
      <c r="G2207" s="11">
        <v>8</v>
      </c>
    </row>
    <row r="2208" spans="1:7" x14ac:dyDescent="0.25">
      <c r="A2208" s="11">
        <v>2422008</v>
      </c>
      <c r="B2208" s="11">
        <v>24</v>
      </c>
      <c r="C2208" s="13">
        <v>260</v>
      </c>
      <c r="D2208" s="11">
        <v>22</v>
      </c>
      <c r="E2208" s="11">
        <v>8</v>
      </c>
      <c r="F2208" s="11">
        <v>10</v>
      </c>
      <c r="G2208" s="11">
        <v>19</v>
      </c>
    </row>
    <row r="2209" spans="1:7" x14ac:dyDescent="0.25">
      <c r="A2209" s="11">
        <v>2423008</v>
      </c>
      <c r="B2209" s="11">
        <v>24</v>
      </c>
      <c r="C2209" s="13">
        <v>272</v>
      </c>
      <c r="D2209" s="11">
        <v>23</v>
      </c>
      <c r="E2209" s="11">
        <v>8</v>
      </c>
      <c r="F2209" s="11">
        <v>21</v>
      </c>
      <c r="G2209" s="11">
        <v>7</v>
      </c>
    </row>
    <row r="2210" spans="1:7" x14ac:dyDescent="0.25">
      <c r="A2210" s="11">
        <v>2401009</v>
      </c>
      <c r="B2210" s="11">
        <v>24</v>
      </c>
      <c r="C2210" s="13">
        <v>9</v>
      </c>
      <c r="D2210" s="11">
        <v>1</v>
      </c>
      <c r="E2210" s="11">
        <v>9</v>
      </c>
      <c r="F2210" s="11">
        <v>10</v>
      </c>
      <c r="G2210" s="11">
        <v>17</v>
      </c>
    </row>
    <row r="2211" spans="1:7" x14ac:dyDescent="0.25">
      <c r="A2211" s="11">
        <v>2402009</v>
      </c>
      <c r="B2211" s="11">
        <v>24</v>
      </c>
      <c r="C2211" s="13">
        <v>21</v>
      </c>
      <c r="D2211" s="11">
        <v>2</v>
      </c>
      <c r="E2211" s="11">
        <v>9</v>
      </c>
      <c r="F2211" s="11">
        <v>21</v>
      </c>
      <c r="G2211" s="11">
        <v>5</v>
      </c>
    </row>
    <row r="2212" spans="1:7" x14ac:dyDescent="0.25">
      <c r="A2212" s="11">
        <v>2403009</v>
      </c>
      <c r="B2212" s="11">
        <v>24</v>
      </c>
      <c r="C2212" s="13">
        <v>33</v>
      </c>
      <c r="D2212" s="11">
        <v>3</v>
      </c>
      <c r="E2212" s="11">
        <v>9</v>
      </c>
      <c r="F2212" s="11">
        <v>9</v>
      </c>
      <c r="G2212" s="11">
        <v>16</v>
      </c>
    </row>
    <row r="2213" spans="1:7" x14ac:dyDescent="0.25">
      <c r="A2213" s="11">
        <v>2404009</v>
      </c>
      <c r="B2213" s="11">
        <v>24</v>
      </c>
      <c r="C2213" s="13">
        <v>45</v>
      </c>
      <c r="D2213" s="11">
        <v>4</v>
      </c>
      <c r="E2213" s="11">
        <v>9</v>
      </c>
      <c r="F2213" s="11">
        <v>20</v>
      </c>
      <c r="G2213" s="11">
        <v>4</v>
      </c>
    </row>
    <row r="2214" spans="1:7" x14ac:dyDescent="0.25">
      <c r="A2214" s="11">
        <v>2405009</v>
      </c>
      <c r="B2214" s="11">
        <v>24</v>
      </c>
      <c r="C2214" s="13">
        <v>57</v>
      </c>
      <c r="D2214" s="11">
        <v>5</v>
      </c>
      <c r="E2214" s="11">
        <v>9</v>
      </c>
      <c r="F2214" s="11">
        <v>8</v>
      </c>
      <c r="G2214" s="11">
        <v>15</v>
      </c>
    </row>
    <row r="2215" spans="1:7" x14ac:dyDescent="0.25">
      <c r="A2215" s="11">
        <v>2406009</v>
      </c>
      <c r="B2215" s="11">
        <v>24</v>
      </c>
      <c r="C2215" s="13">
        <v>69</v>
      </c>
      <c r="D2215" s="11">
        <v>6</v>
      </c>
      <c r="E2215" s="11">
        <v>9</v>
      </c>
      <c r="F2215" s="11">
        <v>19</v>
      </c>
      <c r="G2215" s="11">
        <v>3</v>
      </c>
    </row>
    <row r="2216" spans="1:7" x14ac:dyDescent="0.25">
      <c r="A2216" s="11">
        <v>2407009</v>
      </c>
      <c r="B2216" s="11">
        <v>24</v>
      </c>
      <c r="C2216" s="13">
        <v>81</v>
      </c>
      <c r="D2216" s="11">
        <v>7</v>
      </c>
      <c r="E2216" s="11">
        <v>9</v>
      </c>
      <c r="F2216" s="11">
        <v>7</v>
      </c>
      <c r="G2216" s="11">
        <v>14</v>
      </c>
    </row>
    <row r="2217" spans="1:7" x14ac:dyDescent="0.25">
      <c r="A2217" s="11">
        <v>2408009</v>
      </c>
      <c r="B2217" s="11">
        <v>24</v>
      </c>
      <c r="C2217" s="13">
        <v>93</v>
      </c>
      <c r="D2217" s="11">
        <v>8</v>
      </c>
      <c r="E2217" s="11">
        <v>9</v>
      </c>
      <c r="F2217" s="11">
        <v>1</v>
      </c>
      <c r="G2217" s="11">
        <v>10</v>
      </c>
    </row>
    <row r="2218" spans="1:7" x14ac:dyDescent="0.25">
      <c r="A2218" s="11">
        <v>2409009</v>
      </c>
      <c r="B2218" s="11">
        <v>24</v>
      </c>
      <c r="C2218" s="13">
        <v>105</v>
      </c>
      <c r="D2218" s="11">
        <v>9</v>
      </c>
      <c r="E2218" s="11">
        <v>9</v>
      </c>
      <c r="F2218" s="11">
        <v>6</v>
      </c>
      <c r="G2218" s="11">
        <v>13</v>
      </c>
    </row>
    <row r="2219" spans="1:7" x14ac:dyDescent="0.25">
      <c r="A2219" s="11">
        <v>2410009</v>
      </c>
      <c r="B2219" s="11">
        <v>24</v>
      </c>
      <c r="C2219" s="13">
        <v>117</v>
      </c>
      <c r="D2219" s="11">
        <v>10</v>
      </c>
      <c r="E2219" s="11">
        <v>9</v>
      </c>
      <c r="F2219" s="11">
        <v>17</v>
      </c>
      <c r="G2219" s="11">
        <v>24</v>
      </c>
    </row>
    <row r="2220" spans="1:7" x14ac:dyDescent="0.25">
      <c r="A2220" s="11">
        <v>2411009</v>
      </c>
      <c r="B2220" s="11">
        <v>24</v>
      </c>
      <c r="C2220" s="13">
        <v>129</v>
      </c>
      <c r="D2220" s="11">
        <v>11</v>
      </c>
      <c r="E2220" s="11">
        <v>9</v>
      </c>
      <c r="F2220" s="11">
        <v>5</v>
      </c>
      <c r="G2220" s="11">
        <v>12</v>
      </c>
    </row>
    <row r="2221" spans="1:7" x14ac:dyDescent="0.25">
      <c r="A2221" s="11">
        <v>2412009</v>
      </c>
      <c r="B2221" s="11">
        <v>24</v>
      </c>
      <c r="C2221" s="13">
        <v>141</v>
      </c>
      <c r="D2221" s="11">
        <v>12</v>
      </c>
      <c r="E2221" s="11">
        <v>9</v>
      </c>
      <c r="F2221" s="11">
        <v>16</v>
      </c>
      <c r="G2221" s="11">
        <v>23</v>
      </c>
    </row>
    <row r="2222" spans="1:7" x14ac:dyDescent="0.25">
      <c r="A2222" s="11">
        <v>2413009</v>
      </c>
      <c r="B2222" s="11">
        <v>24</v>
      </c>
      <c r="C2222" s="13">
        <v>153</v>
      </c>
      <c r="D2222" s="11">
        <v>13</v>
      </c>
      <c r="E2222" s="11">
        <v>9</v>
      </c>
      <c r="F2222" s="11">
        <v>4</v>
      </c>
      <c r="G2222" s="11">
        <v>11</v>
      </c>
    </row>
    <row r="2223" spans="1:7" x14ac:dyDescent="0.25">
      <c r="A2223" s="11">
        <v>2414009</v>
      </c>
      <c r="B2223" s="11">
        <v>24</v>
      </c>
      <c r="C2223" s="13">
        <v>165</v>
      </c>
      <c r="D2223" s="11">
        <v>14</v>
      </c>
      <c r="E2223" s="11">
        <v>9</v>
      </c>
      <c r="F2223" s="11">
        <v>15</v>
      </c>
      <c r="G2223" s="11">
        <v>22</v>
      </c>
    </row>
    <row r="2224" spans="1:7" x14ac:dyDescent="0.25">
      <c r="A2224" s="11">
        <v>2415009</v>
      </c>
      <c r="B2224" s="11">
        <v>24</v>
      </c>
      <c r="C2224" s="13">
        <v>177</v>
      </c>
      <c r="D2224" s="11">
        <v>15</v>
      </c>
      <c r="E2224" s="11">
        <v>9</v>
      </c>
      <c r="F2224" s="11">
        <v>18</v>
      </c>
      <c r="G2224" s="11">
        <v>1</v>
      </c>
    </row>
    <row r="2225" spans="1:7" x14ac:dyDescent="0.25">
      <c r="A2225" s="11">
        <v>2416009</v>
      </c>
      <c r="B2225" s="11">
        <v>24</v>
      </c>
      <c r="C2225" s="13">
        <v>189</v>
      </c>
      <c r="D2225" s="11">
        <v>16</v>
      </c>
      <c r="E2225" s="11">
        <v>9</v>
      </c>
      <c r="F2225" s="11">
        <v>14</v>
      </c>
      <c r="G2225" s="11">
        <v>21</v>
      </c>
    </row>
    <row r="2226" spans="1:7" x14ac:dyDescent="0.25">
      <c r="A2226" s="11">
        <v>2417009</v>
      </c>
      <c r="B2226" s="11">
        <v>24</v>
      </c>
      <c r="C2226" s="13">
        <v>201</v>
      </c>
      <c r="D2226" s="11">
        <v>17</v>
      </c>
      <c r="E2226" s="11">
        <v>9</v>
      </c>
      <c r="F2226" s="11">
        <v>2</v>
      </c>
      <c r="G2226" s="11">
        <v>9</v>
      </c>
    </row>
    <row r="2227" spans="1:7" x14ac:dyDescent="0.25">
      <c r="A2227" s="11">
        <v>2418009</v>
      </c>
      <c r="B2227" s="11">
        <v>24</v>
      </c>
      <c r="C2227" s="13">
        <v>213</v>
      </c>
      <c r="D2227" s="11">
        <v>18</v>
      </c>
      <c r="E2227" s="11">
        <v>9</v>
      </c>
      <c r="F2227" s="11">
        <v>13</v>
      </c>
      <c r="G2227" s="11">
        <v>20</v>
      </c>
    </row>
    <row r="2228" spans="1:7" x14ac:dyDescent="0.25">
      <c r="A2228" s="11">
        <v>2419009</v>
      </c>
      <c r="B2228" s="11">
        <v>24</v>
      </c>
      <c r="C2228" s="13">
        <v>225</v>
      </c>
      <c r="D2228" s="11">
        <v>19</v>
      </c>
      <c r="E2228" s="11">
        <v>9</v>
      </c>
      <c r="F2228" s="11">
        <v>24</v>
      </c>
      <c r="G2228" s="11">
        <v>8</v>
      </c>
    </row>
    <row r="2229" spans="1:7" x14ac:dyDescent="0.25">
      <c r="A2229" s="11">
        <v>2420009</v>
      </c>
      <c r="B2229" s="11">
        <v>24</v>
      </c>
      <c r="C2229" s="13">
        <v>237</v>
      </c>
      <c r="D2229" s="11">
        <v>20</v>
      </c>
      <c r="E2229" s="11">
        <v>9</v>
      </c>
      <c r="F2229" s="11">
        <v>12</v>
      </c>
      <c r="G2229" s="11">
        <v>19</v>
      </c>
    </row>
    <row r="2230" spans="1:7" x14ac:dyDescent="0.25">
      <c r="A2230" s="11">
        <v>2421009</v>
      </c>
      <c r="B2230" s="11">
        <v>24</v>
      </c>
      <c r="C2230" s="13">
        <v>249</v>
      </c>
      <c r="D2230" s="11">
        <v>21</v>
      </c>
      <c r="E2230" s="11">
        <v>9</v>
      </c>
      <c r="F2230" s="11">
        <v>23</v>
      </c>
      <c r="G2230" s="11">
        <v>7</v>
      </c>
    </row>
    <row r="2231" spans="1:7" x14ac:dyDescent="0.25">
      <c r="A2231" s="11">
        <v>2422009</v>
      </c>
      <c r="B2231" s="11">
        <v>24</v>
      </c>
      <c r="C2231" s="13">
        <v>261</v>
      </c>
      <c r="D2231" s="11">
        <v>22</v>
      </c>
      <c r="E2231" s="11">
        <v>9</v>
      </c>
      <c r="F2231" s="11">
        <v>11</v>
      </c>
      <c r="G2231" s="11">
        <v>18</v>
      </c>
    </row>
    <row r="2232" spans="1:7" x14ac:dyDescent="0.25">
      <c r="A2232" s="11">
        <v>2423009</v>
      </c>
      <c r="B2232" s="11">
        <v>24</v>
      </c>
      <c r="C2232" s="13">
        <v>273</v>
      </c>
      <c r="D2232" s="11">
        <v>23</v>
      </c>
      <c r="E2232" s="11">
        <v>9</v>
      </c>
      <c r="F2232" s="11">
        <v>22</v>
      </c>
      <c r="G2232" s="11">
        <v>6</v>
      </c>
    </row>
    <row r="2233" spans="1:7" x14ac:dyDescent="0.25">
      <c r="A2233" s="11">
        <v>2401010</v>
      </c>
      <c r="B2233" s="11">
        <v>24</v>
      </c>
      <c r="C2233" s="13">
        <v>10</v>
      </c>
      <c r="D2233" s="11">
        <v>1</v>
      </c>
      <c r="E2233" s="11">
        <v>10</v>
      </c>
      <c r="F2233" s="11">
        <v>11</v>
      </c>
      <c r="G2233" s="11">
        <v>16</v>
      </c>
    </row>
    <row r="2234" spans="1:7" x14ac:dyDescent="0.25">
      <c r="A2234" s="11">
        <v>2402010</v>
      </c>
      <c r="B2234" s="11">
        <v>24</v>
      </c>
      <c r="C2234" s="13">
        <v>22</v>
      </c>
      <c r="D2234" s="11">
        <v>2</v>
      </c>
      <c r="E2234" s="11">
        <v>10</v>
      </c>
      <c r="F2234" s="11">
        <v>22</v>
      </c>
      <c r="G2234" s="11">
        <v>4</v>
      </c>
    </row>
    <row r="2235" spans="1:7" x14ac:dyDescent="0.25">
      <c r="A2235" s="11">
        <v>2403010</v>
      </c>
      <c r="B2235" s="11">
        <v>24</v>
      </c>
      <c r="C2235" s="13">
        <v>34</v>
      </c>
      <c r="D2235" s="11">
        <v>3</v>
      </c>
      <c r="E2235" s="11">
        <v>10</v>
      </c>
      <c r="F2235" s="11">
        <v>10</v>
      </c>
      <c r="G2235" s="11">
        <v>15</v>
      </c>
    </row>
    <row r="2236" spans="1:7" x14ac:dyDescent="0.25">
      <c r="A2236" s="11">
        <v>2404010</v>
      </c>
      <c r="B2236" s="11">
        <v>24</v>
      </c>
      <c r="C2236" s="13">
        <v>46</v>
      </c>
      <c r="D2236" s="11">
        <v>4</v>
      </c>
      <c r="E2236" s="11">
        <v>10</v>
      </c>
      <c r="F2236" s="11">
        <v>21</v>
      </c>
      <c r="G2236" s="11">
        <v>3</v>
      </c>
    </row>
    <row r="2237" spans="1:7" x14ac:dyDescent="0.25">
      <c r="A2237" s="11">
        <v>2405010</v>
      </c>
      <c r="B2237" s="11">
        <v>24</v>
      </c>
      <c r="C2237" s="13">
        <v>58</v>
      </c>
      <c r="D2237" s="11">
        <v>5</v>
      </c>
      <c r="E2237" s="11">
        <v>10</v>
      </c>
      <c r="F2237" s="11">
        <v>9</v>
      </c>
      <c r="G2237" s="11">
        <v>14</v>
      </c>
    </row>
    <row r="2238" spans="1:7" x14ac:dyDescent="0.25">
      <c r="A2238" s="11">
        <v>2406010</v>
      </c>
      <c r="B2238" s="11">
        <v>24</v>
      </c>
      <c r="C2238" s="13">
        <v>70</v>
      </c>
      <c r="D2238" s="11">
        <v>6</v>
      </c>
      <c r="E2238" s="11">
        <v>10</v>
      </c>
      <c r="F2238" s="11">
        <v>20</v>
      </c>
      <c r="G2238" s="11">
        <v>2</v>
      </c>
    </row>
    <row r="2239" spans="1:7" x14ac:dyDescent="0.25">
      <c r="A2239" s="11">
        <v>2407010</v>
      </c>
      <c r="B2239" s="11">
        <v>24</v>
      </c>
      <c r="C2239" s="13">
        <v>82</v>
      </c>
      <c r="D2239" s="11">
        <v>7</v>
      </c>
      <c r="E2239" s="11">
        <v>10</v>
      </c>
      <c r="F2239" s="11">
        <v>8</v>
      </c>
      <c r="G2239" s="11">
        <v>13</v>
      </c>
    </row>
    <row r="2240" spans="1:7" x14ac:dyDescent="0.25">
      <c r="A2240" s="11">
        <v>2408010</v>
      </c>
      <c r="B2240" s="11">
        <v>24</v>
      </c>
      <c r="C2240" s="13">
        <v>94</v>
      </c>
      <c r="D2240" s="11">
        <v>8</v>
      </c>
      <c r="E2240" s="11">
        <v>10</v>
      </c>
      <c r="F2240" s="11">
        <v>19</v>
      </c>
      <c r="G2240" s="11">
        <v>24</v>
      </c>
    </row>
    <row r="2241" spans="1:7" x14ac:dyDescent="0.25">
      <c r="A2241" s="11">
        <v>2409010</v>
      </c>
      <c r="B2241" s="11">
        <v>24</v>
      </c>
      <c r="C2241" s="13">
        <v>106</v>
      </c>
      <c r="D2241" s="11">
        <v>9</v>
      </c>
      <c r="E2241" s="11">
        <v>10</v>
      </c>
      <c r="F2241" s="11">
        <v>1</v>
      </c>
      <c r="G2241" s="11">
        <v>21</v>
      </c>
    </row>
    <row r="2242" spans="1:7" x14ac:dyDescent="0.25">
      <c r="A2242" s="11">
        <v>2410010</v>
      </c>
      <c r="B2242" s="11">
        <v>24</v>
      </c>
      <c r="C2242" s="13">
        <v>118</v>
      </c>
      <c r="D2242" s="11">
        <v>10</v>
      </c>
      <c r="E2242" s="11">
        <v>10</v>
      </c>
      <c r="F2242" s="11">
        <v>18</v>
      </c>
      <c r="G2242" s="11">
        <v>23</v>
      </c>
    </row>
    <row r="2243" spans="1:7" x14ac:dyDescent="0.25">
      <c r="A2243" s="11">
        <v>2411010</v>
      </c>
      <c r="B2243" s="11">
        <v>24</v>
      </c>
      <c r="C2243" s="13">
        <v>130</v>
      </c>
      <c r="D2243" s="11">
        <v>11</v>
      </c>
      <c r="E2243" s="11">
        <v>10</v>
      </c>
      <c r="F2243" s="11">
        <v>6</v>
      </c>
      <c r="G2243" s="11">
        <v>11</v>
      </c>
    </row>
    <row r="2244" spans="1:7" x14ac:dyDescent="0.25">
      <c r="A2244" s="11">
        <v>2412010</v>
      </c>
      <c r="B2244" s="11">
        <v>24</v>
      </c>
      <c r="C2244" s="13">
        <v>142</v>
      </c>
      <c r="D2244" s="11">
        <v>12</v>
      </c>
      <c r="E2244" s="11">
        <v>10</v>
      </c>
      <c r="F2244" s="11">
        <v>17</v>
      </c>
      <c r="G2244" s="11">
        <v>22</v>
      </c>
    </row>
    <row r="2245" spans="1:7" x14ac:dyDescent="0.25">
      <c r="A2245" s="11">
        <v>2413010</v>
      </c>
      <c r="B2245" s="11">
        <v>24</v>
      </c>
      <c r="C2245" s="13">
        <v>154</v>
      </c>
      <c r="D2245" s="11">
        <v>13</v>
      </c>
      <c r="E2245" s="11">
        <v>10</v>
      </c>
      <c r="F2245" s="11">
        <v>5</v>
      </c>
      <c r="G2245" s="11">
        <v>10</v>
      </c>
    </row>
    <row r="2246" spans="1:7" x14ac:dyDescent="0.25">
      <c r="A2246" s="11">
        <v>2414010</v>
      </c>
      <c r="B2246" s="11">
        <v>24</v>
      </c>
      <c r="C2246" s="13">
        <v>166</v>
      </c>
      <c r="D2246" s="11">
        <v>14</v>
      </c>
      <c r="E2246" s="11">
        <v>10</v>
      </c>
      <c r="F2246" s="11">
        <v>7</v>
      </c>
      <c r="G2246" s="11">
        <v>1</v>
      </c>
    </row>
    <row r="2247" spans="1:7" x14ac:dyDescent="0.25">
      <c r="A2247" s="11">
        <v>2415010</v>
      </c>
      <c r="B2247" s="11">
        <v>24</v>
      </c>
      <c r="C2247" s="13">
        <v>178</v>
      </c>
      <c r="D2247" s="11">
        <v>15</v>
      </c>
      <c r="E2247" s="11">
        <v>10</v>
      </c>
      <c r="F2247" s="11">
        <v>4</v>
      </c>
      <c r="G2247" s="11">
        <v>9</v>
      </c>
    </row>
    <row r="2248" spans="1:7" x14ac:dyDescent="0.25">
      <c r="A2248" s="11">
        <v>2416010</v>
      </c>
      <c r="B2248" s="11">
        <v>24</v>
      </c>
      <c r="C2248" s="13">
        <v>190</v>
      </c>
      <c r="D2248" s="11">
        <v>16</v>
      </c>
      <c r="E2248" s="11">
        <v>10</v>
      </c>
      <c r="F2248" s="11">
        <v>15</v>
      </c>
      <c r="G2248" s="11">
        <v>20</v>
      </c>
    </row>
    <row r="2249" spans="1:7" x14ac:dyDescent="0.25">
      <c r="A2249" s="11">
        <v>2417010</v>
      </c>
      <c r="B2249" s="11">
        <v>24</v>
      </c>
      <c r="C2249" s="13">
        <v>202</v>
      </c>
      <c r="D2249" s="11">
        <v>17</v>
      </c>
      <c r="E2249" s="11">
        <v>10</v>
      </c>
      <c r="F2249" s="11">
        <v>3</v>
      </c>
      <c r="G2249" s="11">
        <v>8</v>
      </c>
    </row>
    <row r="2250" spans="1:7" x14ac:dyDescent="0.25">
      <c r="A2250" s="11">
        <v>2418010</v>
      </c>
      <c r="B2250" s="11">
        <v>24</v>
      </c>
      <c r="C2250" s="13">
        <v>214</v>
      </c>
      <c r="D2250" s="11">
        <v>18</v>
      </c>
      <c r="E2250" s="11">
        <v>10</v>
      </c>
      <c r="F2250" s="11">
        <v>14</v>
      </c>
      <c r="G2250" s="11">
        <v>19</v>
      </c>
    </row>
    <row r="2251" spans="1:7" x14ac:dyDescent="0.25">
      <c r="A2251" s="11">
        <v>2419010</v>
      </c>
      <c r="B2251" s="11">
        <v>24</v>
      </c>
      <c r="C2251" s="13">
        <v>226</v>
      </c>
      <c r="D2251" s="11">
        <v>19</v>
      </c>
      <c r="E2251" s="11">
        <v>10</v>
      </c>
      <c r="F2251" s="11">
        <v>2</v>
      </c>
      <c r="G2251" s="11">
        <v>7</v>
      </c>
    </row>
    <row r="2252" spans="1:7" x14ac:dyDescent="0.25">
      <c r="A2252" s="11">
        <v>2420010</v>
      </c>
      <c r="B2252" s="11">
        <v>24</v>
      </c>
      <c r="C2252" s="13">
        <v>238</v>
      </c>
      <c r="D2252" s="11">
        <v>20</v>
      </c>
      <c r="E2252" s="11">
        <v>10</v>
      </c>
      <c r="F2252" s="11">
        <v>13</v>
      </c>
      <c r="G2252" s="11">
        <v>18</v>
      </c>
    </row>
    <row r="2253" spans="1:7" x14ac:dyDescent="0.25">
      <c r="A2253" s="11">
        <v>2421010</v>
      </c>
      <c r="B2253" s="11">
        <v>24</v>
      </c>
      <c r="C2253" s="13">
        <v>250</v>
      </c>
      <c r="D2253" s="11">
        <v>21</v>
      </c>
      <c r="E2253" s="11">
        <v>10</v>
      </c>
      <c r="F2253" s="11">
        <v>24</v>
      </c>
      <c r="G2253" s="11">
        <v>6</v>
      </c>
    </row>
    <row r="2254" spans="1:7" x14ac:dyDescent="0.25">
      <c r="A2254" s="11">
        <v>2422010</v>
      </c>
      <c r="B2254" s="11">
        <v>24</v>
      </c>
      <c r="C2254" s="13">
        <v>262</v>
      </c>
      <c r="D2254" s="11">
        <v>22</v>
      </c>
      <c r="E2254" s="11">
        <v>10</v>
      </c>
      <c r="F2254" s="11">
        <v>12</v>
      </c>
      <c r="G2254" s="11">
        <v>17</v>
      </c>
    </row>
    <row r="2255" spans="1:7" x14ac:dyDescent="0.25">
      <c r="A2255" s="11">
        <v>2423010</v>
      </c>
      <c r="B2255" s="11">
        <v>24</v>
      </c>
      <c r="C2255" s="13">
        <v>274</v>
      </c>
      <c r="D2255" s="11">
        <v>23</v>
      </c>
      <c r="E2255" s="11">
        <v>10</v>
      </c>
      <c r="F2255" s="11">
        <v>23</v>
      </c>
      <c r="G2255" s="11">
        <v>5</v>
      </c>
    </row>
    <row r="2256" spans="1:7" x14ac:dyDescent="0.25">
      <c r="A2256" s="11">
        <v>2401011</v>
      </c>
      <c r="B2256" s="11">
        <v>24</v>
      </c>
      <c r="C2256" s="13">
        <v>11</v>
      </c>
      <c r="D2256" s="11">
        <v>1</v>
      </c>
      <c r="E2256" s="11">
        <v>11</v>
      </c>
      <c r="F2256" s="11">
        <v>12</v>
      </c>
      <c r="G2256" s="11">
        <v>15</v>
      </c>
    </row>
    <row r="2257" spans="1:7" x14ac:dyDescent="0.25">
      <c r="A2257" s="11">
        <v>2402011</v>
      </c>
      <c r="B2257" s="11">
        <v>24</v>
      </c>
      <c r="C2257" s="13">
        <v>23</v>
      </c>
      <c r="D2257" s="11">
        <v>2</v>
      </c>
      <c r="E2257" s="11">
        <v>11</v>
      </c>
      <c r="F2257" s="11">
        <v>23</v>
      </c>
      <c r="G2257" s="11">
        <v>3</v>
      </c>
    </row>
    <row r="2258" spans="1:7" x14ac:dyDescent="0.25">
      <c r="A2258" s="11">
        <v>2403011</v>
      </c>
      <c r="B2258" s="11">
        <v>24</v>
      </c>
      <c r="C2258" s="13">
        <v>35</v>
      </c>
      <c r="D2258" s="11">
        <v>3</v>
      </c>
      <c r="E2258" s="11">
        <v>11</v>
      </c>
      <c r="F2258" s="11">
        <v>11</v>
      </c>
      <c r="G2258" s="11">
        <v>14</v>
      </c>
    </row>
    <row r="2259" spans="1:7" x14ac:dyDescent="0.25">
      <c r="A2259" s="11">
        <v>2404011</v>
      </c>
      <c r="B2259" s="11">
        <v>24</v>
      </c>
      <c r="C2259" s="13">
        <v>47</v>
      </c>
      <c r="D2259" s="11">
        <v>4</v>
      </c>
      <c r="E2259" s="11">
        <v>11</v>
      </c>
      <c r="F2259" s="11">
        <v>22</v>
      </c>
      <c r="G2259" s="11">
        <v>2</v>
      </c>
    </row>
    <row r="2260" spans="1:7" x14ac:dyDescent="0.25">
      <c r="A2260" s="11">
        <v>2405011</v>
      </c>
      <c r="B2260" s="11">
        <v>24</v>
      </c>
      <c r="C2260" s="13">
        <v>59</v>
      </c>
      <c r="D2260" s="11">
        <v>5</v>
      </c>
      <c r="E2260" s="11">
        <v>11</v>
      </c>
      <c r="F2260" s="11">
        <v>10</v>
      </c>
      <c r="G2260" s="11">
        <v>13</v>
      </c>
    </row>
    <row r="2261" spans="1:7" x14ac:dyDescent="0.25">
      <c r="A2261" s="11">
        <v>2406011</v>
      </c>
      <c r="B2261" s="11">
        <v>24</v>
      </c>
      <c r="C2261" s="13">
        <v>71</v>
      </c>
      <c r="D2261" s="11">
        <v>6</v>
      </c>
      <c r="E2261" s="11">
        <v>11</v>
      </c>
      <c r="F2261" s="11">
        <v>21</v>
      </c>
      <c r="G2261" s="11">
        <v>24</v>
      </c>
    </row>
    <row r="2262" spans="1:7" x14ac:dyDescent="0.25">
      <c r="A2262" s="11">
        <v>2407011</v>
      </c>
      <c r="B2262" s="11">
        <v>24</v>
      </c>
      <c r="C2262" s="13">
        <v>83</v>
      </c>
      <c r="D2262" s="11">
        <v>7</v>
      </c>
      <c r="E2262" s="11">
        <v>11</v>
      </c>
      <c r="F2262" s="11">
        <v>9</v>
      </c>
      <c r="G2262" s="11">
        <v>12</v>
      </c>
    </row>
    <row r="2263" spans="1:7" x14ac:dyDescent="0.25">
      <c r="A2263" s="11">
        <v>2408011</v>
      </c>
      <c r="B2263" s="11">
        <v>24</v>
      </c>
      <c r="C2263" s="13">
        <v>95</v>
      </c>
      <c r="D2263" s="11">
        <v>8</v>
      </c>
      <c r="E2263" s="11">
        <v>11</v>
      </c>
      <c r="F2263" s="11">
        <v>20</v>
      </c>
      <c r="G2263" s="11">
        <v>23</v>
      </c>
    </row>
    <row r="2264" spans="1:7" x14ac:dyDescent="0.25">
      <c r="A2264" s="11">
        <v>2409011</v>
      </c>
      <c r="B2264" s="11">
        <v>24</v>
      </c>
      <c r="C2264" s="13">
        <v>107</v>
      </c>
      <c r="D2264" s="11">
        <v>9</v>
      </c>
      <c r="E2264" s="11">
        <v>11</v>
      </c>
      <c r="F2264" s="11">
        <v>8</v>
      </c>
      <c r="G2264" s="11">
        <v>11</v>
      </c>
    </row>
    <row r="2265" spans="1:7" x14ac:dyDescent="0.25">
      <c r="A2265" s="11">
        <v>2410011</v>
      </c>
      <c r="B2265" s="11">
        <v>24</v>
      </c>
      <c r="C2265" s="13">
        <v>119</v>
      </c>
      <c r="D2265" s="11">
        <v>10</v>
      </c>
      <c r="E2265" s="11">
        <v>11</v>
      </c>
      <c r="F2265" s="11">
        <v>1</v>
      </c>
      <c r="G2265" s="11">
        <v>9</v>
      </c>
    </row>
    <row r="2266" spans="1:7" x14ac:dyDescent="0.25">
      <c r="A2266" s="11">
        <v>2411011</v>
      </c>
      <c r="B2266" s="11">
        <v>24</v>
      </c>
      <c r="C2266" s="13">
        <v>131</v>
      </c>
      <c r="D2266" s="11">
        <v>11</v>
      </c>
      <c r="E2266" s="11">
        <v>11</v>
      </c>
      <c r="F2266" s="11">
        <v>7</v>
      </c>
      <c r="G2266" s="11">
        <v>10</v>
      </c>
    </row>
    <row r="2267" spans="1:7" x14ac:dyDescent="0.25">
      <c r="A2267" s="11">
        <v>2412011</v>
      </c>
      <c r="B2267" s="11">
        <v>24</v>
      </c>
      <c r="C2267" s="13">
        <v>143</v>
      </c>
      <c r="D2267" s="11">
        <v>12</v>
      </c>
      <c r="E2267" s="11">
        <v>11</v>
      </c>
      <c r="F2267" s="11">
        <v>18</v>
      </c>
      <c r="G2267" s="11">
        <v>21</v>
      </c>
    </row>
    <row r="2268" spans="1:7" x14ac:dyDescent="0.25">
      <c r="A2268" s="11">
        <v>2413011</v>
      </c>
      <c r="B2268" s="11">
        <v>24</v>
      </c>
      <c r="C2268" s="13">
        <v>155</v>
      </c>
      <c r="D2268" s="11">
        <v>13</v>
      </c>
      <c r="E2268" s="11">
        <v>11</v>
      </c>
      <c r="F2268" s="11">
        <v>19</v>
      </c>
      <c r="G2268" s="11">
        <v>1</v>
      </c>
    </row>
    <row r="2269" spans="1:7" x14ac:dyDescent="0.25">
      <c r="A2269" s="11">
        <v>2414011</v>
      </c>
      <c r="B2269" s="11">
        <v>24</v>
      </c>
      <c r="C2269" s="13">
        <v>167</v>
      </c>
      <c r="D2269" s="11">
        <v>14</v>
      </c>
      <c r="E2269" s="11">
        <v>11</v>
      </c>
      <c r="F2269" s="11">
        <v>17</v>
      </c>
      <c r="G2269" s="11">
        <v>20</v>
      </c>
    </row>
    <row r="2270" spans="1:7" x14ac:dyDescent="0.25">
      <c r="A2270" s="11">
        <v>2415011</v>
      </c>
      <c r="B2270" s="11">
        <v>24</v>
      </c>
      <c r="C2270" s="13">
        <v>179</v>
      </c>
      <c r="D2270" s="11">
        <v>15</v>
      </c>
      <c r="E2270" s="11">
        <v>11</v>
      </c>
      <c r="F2270" s="11">
        <v>5</v>
      </c>
      <c r="G2270" s="11">
        <v>8</v>
      </c>
    </row>
    <row r="2271" spans="1:7" x14ac:dyDescent="0.25">
      <c r="A2271" s="11">
        <v>2416011</v>
      </c>
      <c r="B2271" s="11">
        <v>24</v>
      </c>
      <c r="C2271" s="13">
        <v>191</v>
      </c>
      <c r="D2271" s="11">
        <v>16</v>
      </c>
      <c r="E2271" s="11">
        <v>11</v>
      </c>
      <c r="F2271" s="11">
        <v>16</v>
      </c>
      <c r="G2271" s="11">
        <v>19</v>
      </c>
    </row>
    <row r="2272" spans="1:7" x14ac:dyDescent="0.25">
      <c r="A2272" s="11">
        <v>2417011</v>
      </c>
      <c r="B2272" s="11">
        <v>24</v>
      </c>
      <c r="C2272" s="13">
        <v>203</v>
      </c>
      <c r="D2272" s="11">
        <v>17</v>
      </c>
      <c r="E2272" s="11">
        <v>11</v>
      </c>
      <c r="F2272" s="11">
        <v>4</v>
      </c>
      <c r="G2272" s="11">
        <v>7</v>
      </c>
    </row>
    <row r="2273" spans="1:7" x14ac:dyDescent="0.25">
      <c r="A2273" s="11">
        <v>2418011</v>
      </c>
      <c r="B2273" s="11">
        <v>24</v>
      </c>
      <c r="C2273" s="13">
        <v>215</v>
      </c>
      <c r="D2273" s="11">
        <v>18</v>
      </c>
      <c r="E2273" s="11">
        <v>11</v>
      </c>
      <c r="F2273" s="11">
        <v>15</v>
      </c>
      <c r="G2273" s="11">
        <v>18</v>
      </c>
    </row>
    <row r="2274" spans="1:7" x14ac:dyDescent="0.25">
      <c r="A2274" s="11">
        <v>2419011</v>
      </c>
      <c r="B2274" s="11">
        <v>24</v>
      </c>
      <c r="C2274" s="13">
        <v>227</v>
      </c>
      <c r="D2274" s="11">
        <v>19</v>
      </c>
      <c r="E2274" s="11">
        <v>11</v>
      </c>
      <c r="F2274" s="11">
        <v>3</v>
      </c>
      <c r="G2274" s="11">
        <v>6</v>
      </c>
    </row>
    <row r="2275" spans="1:7" x14ac:dyDescent="0.25">
      <c r="A2275" s="11">
        <v>2420011</v>
      </c>
      <c r="B2275" s="11">
        <v>24</v>
      </c>
      <c r="C2275" s="13">
        <v>239</v>
      </c>
      <c r="D2275" s="11">
        <v>20</v>
      </c>
      <c r="E2275" s="11">
        <v>11</v>
      </c>
      <c r="F2275" s="11">
        <v>14</v>
      </c>
      <c r="G2275" s="11">
        <v>17</v>
      </c>
    </row>
    <row r="2276" spans="1:7" x14ac:dyDescent="0.25">
      <c r="A2276" s="11">
        <v>2421011</v>
      </c>
      <c r="B2276" s="11">
        <v>24</v>
      </c>
      <c r="C2276" s="13">
        <v>251</v>
      </c>
      <c r="D2276" s="11">
        <v>21</v>
      </c>
      <c r="E2276" s="11">
        <v>11</v>
      </c>
      <c r="F2276" s="11">
        <v>2</v>
      </c>
      <c r="G2276" s="11">
        <v>5</v>
      </c>
    </row>
    <row r="2277" spans="1:7" x14ac:dyDescent="0.25">
      <c r="A2277" s="11">
        <v>2422011</v>
      </c>
      <c r="B2277" s="11">
        <v>24</v>
      </c>
      <c r="C2277" s="13">
        <v>263</v>
      </c>
      <c r="D2277" s="11">
        <v>22</v>
      </c>
      <c r="E2277" s="11">
        <v>11</v>
      </c>
      <c r="F2277" s="11">
        <v>13</v>
      </c>
      <c r="G2277" s="11">
        <v>16</v>
      </c>
    </row>
    <row r="2278" spans="1:7" x14ac:dyDescent="0.25">
      <c r="A2278" s="11">
        <v>2423011</v>
      </c>
      <c r="B2278" s="11">
        <v>24</v>
      </c>
      <c r="C2278" s="13">
        <v>275</v>
      </c>
      <c r="D2278" s="11">
        <v>23</v>
      </c>
      <c r="E2278" s="11">
        <v>11</v>
      </c>
      <c r="F2278" s="11">
        <v>24</v>
      </c>
      <c r="G2278" s="11">
        <v>4</v>
      </c>
    </row>
    <row r="2279" spans="1:7" x14ac:dyDescent="0.25">
      <c r="A2279" s="11">
        <v>2401012</v>
      </c>
      <c r="B2279" s="11">
        <v>24</v>
      </c>
      <c r="C2279" s="13">
        <v>12</v>
      </c>
      <c r="D2279" s="11">
        <v>1</v>
      </c>
      <c r="E2279" s="11">
        <v>12</v>
      </c>
      <c r="F2279" s="11">
        <v>13</v>
      </c>
      <c r="G2279" s="11">
        <v>14</v>
      </c>
    </row>
    <row r="2280" spans="1:7" x14ac:dyDescent="0.25">
      <c r="A2280" s="11">
        <v>2402012</v>
      </c>
      <c r="B2280" s="11">
        <v>24</v>
      </c>
      <c r="C2280" s="13">
        <v>24</v>
      </c>
      <c r="D2280" s="11">
        <v>2</v>
      </c>
      <c r="E2280" s="11">
        <v>12</v>
      </c>
      <c r="F2280" s="11">
        <v>24</v>
      </c>
      <c r="G2280" s="11">
        <v>2</v>
      </c>
    </row>
    <row r="2281" spans="1:7" x14ac:dyDescent="0.25">
      <c r="A2281" s="11">
        <v>2403012</v>
      </c>
      <c r="B2281" s="11">
        <v>24</v>
      </c>
      <c r="C2281" s="13">
        <v>36</v>
      </c>
      <c r="D2281" s="11">
        <v>3</v>
      </c>
      <c r="E2281" s="11">
        <v>12</v>
      </c>
      <c r="F2281" s="11">
        <v>12</v>
      </c>
      <c r="G2281" s="11">
        <v>13</v>
      </c>
    </row>
    <row r="2282" spans="1:7" x14ac:dyDescent="0.25">
      <c r="A2282" s="11">
        <v>2404012</v>
      </c>
      <c r="B2282" s="11">
        <v>24</v>
      </c>
      <c r="C2282" s="13">
        <v>48</v>
      </c>
      <c r="D2282" s="11">
        <v>4</v>
      </c>
      <c r="E2282" s="11">
        <v>12</v>
      </c>
      <c r="F2282" s="11">
        <v>23</v>
      </c>
      <c r="G2282" s="11">
        <v>24</v>
      </c>
    </row>
    <row r="2283" spans="1:7" x14ac:dyDescent="0.25">
      <c r="A2283" s="11">
        <v>2405012</v>
      </c>
      <c r="B2283" s="11">
        <v>24</v>
      </c>
      <c r="C2283" s="13">
        <v>60</v>
      </c>
      <c r="D2283" s="11">
        <v>5</v>
      </c>
      <c r="E2283" s="11">
        <v>12</v>
      </c>
      <c r="F2283" s="11">
        <v>11</v>
      </c>
      <c r="G2283" s="11">
        <v>12</v>
      </c>
    </row>
    <row r="2284" spans="1:7" x14ac:dyDescent="0.25">
      <c r="A2284" s="11">
        <v>2406012</v>
      </c>
      <c r="B2284" s="11">
        <v>24</v>
      </c>
      <c r="C2284" s="13">
        <v>72</v>
      </c>
      <c r="D2284" s="11">
        <v>6</v>
      </c>
      <c r="E2284" s="11">
        <v>12</v>
      </c>
      <c r="F2284" s="11">
        <v>22</v>
      </c>
      <c r="G2284" s="11">
        <v>23</v>
      </c>
    </row>
    <row r="2285" spans="1:7" x14ac:dyDescent="0.25">
      <c r="A2285" s="11">
        <v>2407012</v>
      </c>
      <c r="B2285" s="11">
        <v>24</v>
      </c>
      <c r="C2285" s="13">
        <v>84</v>
      </c>
      <c r="D2285" s="11">
        <v>7</v>
      </c>
      <c r="E2285" s="11">
        <v>12</v>
      </c>
      <c r="F2285" s="11">
        <v>10</v>
      </c>
      <c r="G2285" s="11">
        <v>11</v>
      </c>
    </row>
    <row r="2286" spans="1:7" x14ac:dyDescent="0.25">
      <c r="A2286" s="11">
        <v>2408012</v>
      </c>
      <c r="B2286" s="11">
        <v>24</v>
      </c>
      <c r="C2286" s="13">
        <v>96</v>
      </c>
      <c r="D2286" s="11">
        <v>8</v>
      </c>
      <c r="E2286" s="11">
        <v>12</v>
      </c>
      <c r="F2286" s="11">
        <v>21</v>
      </c>
      <c r="G2286" s="11">
        <v>22</v>
      </c>
    </row>
    <row r="2287" spans="1:7" x14ac:dyDescent="0.25">
      <c r="A2287" s="11">
        <v>2409012</v>
      </c>
      <c r="B2287" s="11">
        <v>24</v>
      </c>
      <c r="C2287" s="13">
        <v>108</v>
      </c>
      <c r="D2287" s="11">
        <v>9</v>
      </c>
      <c r="E2287" s="11">
        <v>12</v>
      </c>
      <c r="F2287" s="11">
        <v>9</v>
      </c>
      <c r="G2287" s="11">
        <v>10</v>
      </c>
    </row>
    <row r="2288" spans="1:7" x14ac:dyDescent="0.25">
      <c r="A2288" s="11">
        <v>2410012</v>
      </c>
      <c r="B2288" s="11">
        <v>24</v>
      </c>
      <c r="C2288" s="13">
        <v>120</v>
      </c>
      <c r="D2288" s="11">
        <v>10</v>
      </c>
      <c r="E2288" s="11">
        <v>12</v>
      </c>
      <c r="F2288" s="11">
        <v>20</v>
      </c>
      <c r="G2288" s="11">
        <v>21</v>
      </c>
    </row>
    <row r="2289" spans="1:7" x14ac:dyDescent="0.25">
      <c r="A2289" s="11">
        <v>2411012</v>
      </c>
      <c r="B2289" s="11">
        <v>24</v>
      </c>
      <c r="C2289" s="13">
        <v>132</v>
      </c>
      <c r="D2289" s="11">
        <v>11</v>
      </c>
      <c r="E2289" s="11">
        <v>12</v>
      </c>
      <c r="F2289" s="11">
        <v>1</v>
      </c>
      <c r="G2289" s="11">
        <v>20</v>
      </c>
    </row>
    <row r="2290" spans="1:7" x14ac:dyDescent="0.25">
      <c r="A2290" s="11">
        <v>2412012</v>
      </c>
      <c r="B2290" s="11">
        <v>24</v>
      </c>
      <c r="C2290" s="13">
        <v>144</v>
      </c>
      <c r="D2290" s="11">
        <v>12</v>
      </c>
      <c r="E2290" s="11">
        <v>12</v>
      </c>
      <c r="F2290" s="11">
        <v>8</v>
      </c>
      <c r="G2290" s="11">
        <v>1</v>
      </c>
    </row>
    <row r="2291" spans="1:7" x14ac:dyDescent="0.25">
      <c r="A2291" s="11">
        <v>2413012</v>
      </c>
      <c r="B2291" s="11">
        <v>24</v>
      </c>
      <c r="C2291" s="13">
        <v>156</v>
      </c>
      <c r="D2291" s="11">
        <v>13</v>
      </c>
      <c r="E2291" s="11">
        <v>12</v>
      </c>
      <c r="F2291" s="11">
        <v>7</v>
      </c>
      <c r="G2291" s="11">
        <v>8</v>
      </c>
    </row>
    <row r="2292" spans="1:7" x14ac:dyDescent="0.25">
      <c r="A2292" s="11">
        <v>2414012</v>
      </c>
      <c r="B2292" s="11">
        <v>24</v>
      </c>
      <c r="C2292" s="13">
        <v>168</v>
      </c>
      <c r="D2292" s="11">
        <v>14</v>
      </c>
      <c r="E2292" s="11">
        <v>12</v>
      </c>
      <c r="F2292" s="11">
        <v>18</v>
      </c>
      <c r="G2292" s="11">
        <v>19</v>
      </c>
    </row>
    <row r="2293" spans="1:7" x14ac:dyDescent="0.25">
      <c r="A2293" s="11">
        <v>2415012</v>
      </c>
      <c r="B2293" s="11">
        <v>24</v>
      </c>
      <c r="C2293" s="13">
        <v>180</v>
      </c>
      <c r="D2293" s="11">
        <v>15</v>
      </c>
      <c r="E2293" s="11">
        <v>12</v>
      </c>
      <c r="F2293" s="11">
        <v>6</v>
      </c>
      <c r="G2293" s="11">
        <v>7</v>
      </c>
    </row>
    <row r="2294" spans="1:7" x14ac:dyDescent="0.25">
      <c r="A2294" s="11">
        <v>2416012</v>
      </c>
      <c r="B2294" s="11">
        <v>24</v>
      </c>
      <c r="C2294" s="13">
        <v>192</v>
      </c>
      <c r="D2294" s="11">
        <v>16</v>
      </c>
      <c r="E2294" s="11">
        <v>12</v>
      </c>
      <c r="F2294" s="11">
        <v>17</v>
      </c>
      <c r="G2294" s="11">
        <v>18</v>
      </c>
    </row>
    <row r="2295" spans="1:7" x14ac:dyDescent="0.25">
      <c r="A2295" s="11">
        <v>2417012</v>
      </c>
      <c r="B2295" s="11">
        <v>24</v>
      </c>
      <c r="C2295" s="13">
        <v>204</v>
      </c>
      <c r="D2295" s="11">
        <v>17</v>
      </c>
      <c r="E2295" s="11">
        <v>12</v>
      </c>
      <c r="F2295" s="11">
        <v>5</v>
      </c>
      <c r="G2295" s="11">
        <v>6</v>
      </c>
    </row>
    <row r="2296" spans="1:7" x14ac:dyDescent="0.25">
      <c r="A2296" s="11">
        <v>2418012</v>
      </c>
      <c r="B2296" s="11">
        <v>24</v>
      </c>
      <c r="C2296" s="13">
        <v>216</v>
      </c>
      <c r="D2296" s="11">
        <v>18</v>
      </c>
      <c r="E2296" s="11">
        <v>12</v>
      </c>
      <c r="F2296" s="11">
        <v>16</v>
      </c>
      <c r="G2296" s="11">
        <v>17</v>
      </c>
    </row>
    <row r="2297" spans="1:7" x14ac:dyDescent="0.25">
      <c r="A2297" s="11">
        <v>2419012</v>
      </c>
      <c r="B2297" s="11">
        <v>24</v>
      </c>
      <c r="C2297" s="13">
        <v>228</v>
      </c>
      <c r="D2297" s="11">
        <v>19</v>
      </c>
      <c r="E2297" s="11">
        <v>12</v>
      </c>
      <c r="F2297" s="11">
        <v>4</v>
      </c>
      <c r="G2297" s="11">
        <v>5</v>
      </c>
    </row>
    <row r="2298" spans="1:7" x14ac:dyDescent="0.25">
      <c r="A2298" s="11">
        <v>2420012</v>
      </c>
      <c r="B2298" s="11">
        <v>24</v>
      </c>
      <c r="C2298" s="13">
        <v>240</v>
      </c>
      <c r="D2298" s="11">
        <v>20</v>
      </c>
      <c r="E2298" s="11">
        <v>12</v>
      </c>
      <c r="F2298" s="11">
        <v>15</v>
      </c>
      <c r="G2298" s="11">
        <v>16</v>
      </c>
    </row>
    <row r="2299" spans="1:7" x14ac:dyDescent="0.25">
      <c r="A2299" s="11">
        <v>2421012</v>
      </c>
      <c r="B2299" s="11">
        <v>24</v>
      </c>
      <c r="C2299" s="13">
        <v>252</v>
      </c>
      <c r="D2299" s="11">
        <v>21</v>
      </c>
      <c r="E2299" s="11">
        <v>12</v>
      </c>
      <c r="F2299" s="11">
        <v>3</v>
      </c>
      <c r="G2299" s="11">
        <v>4</v>
      </c>
    </row>
    <row r="2300" spans="1:7" x14ac:dyDescent="0.25">
      <c r="A2300" s="11">
        <v>2422012</v>
      </c>
      <c r="B2300" s="11">
        <v>24</v>
      </c>
      <c r="C2300" s="13">
        <v>264</v>
      </c>
      <c r="D2300" s="11">
        <v>22</v>
      </c>
      <c r="E2300" s="11">
        <v>12</v>
      </c>
      <c r="F2300" s="11">
        <v>14</v>
      </c>
      <c r="G2300" s="11">
        <v>15</v>
      </c>
    </row>
    <row r="2301" spans="1:7" x14ac:dyDescent="0.25">
      <c r="A2301" s="11">
        <v>2423012</v>
      </c>
      <c r="B2301" s="11">
        <v>24</v>
      </c>
      <c r="C2301" s="13">
        <v>276</v>
      </c>
      <c r="D2301" s="11">
        <v>23</v>
      </c>
      <c r="E2301" s="11">
        <v>12</v>
      </c>
      <c r="F2301" s="11">
        <v>2</v>
      </c>
      <c r="G2301" s="11">
        <v>3</v>
      </c>
    </row>
    <row r="2302" spans="1:7" x14ac:dyDescent="0.25">
      <c r="A2302" s="9">
        <v>2501001</v>
      </c>
      <c r="B2302" s="9">
        <v>25</v>
      </c>
      <c r="C2302" s="10">
        <v>1</v>
      </c>
      <c r="D2302" s="9">
        <v>1</v>
      </c>
      <c r="E2302" s="9">
        <v>1</v>
      </c>
      <c r="F2302" s="9">
        <v>2</v>
      </c>
      <c r="G2302" s="9">
        <v>25</v>
      </c>
    </row>
    <row r="2303" spans="1:7" x14ac:dyDescent="0.25">
      <c r="A2303" s="9">
        <v>2502001</v>
      </c>
      <c r="B2303" s="9">
        <v>25</v>
      </c>
      <c r="C2303" s="10">
        <v>13</v>
      </c>
      <c r="D2303" s="9">
        <v>2</v>
      </c>
      <c r="E2303" s="9">
        <v>1</v>
      </c>
      <c r="F2303" s="9">
        <v>15</v>
      </c>
      <c r="G2303" s="9">
        <v>13</v>
      </c>
    </row>
    <row r="2304" spans="1:7" x14ac:dyDescent="0.25">
      <c r="A2304" s="9">
        <v>2503001</v>
      </c>
      <c r="B2304" s="9">
        <v>25</v>
      </c>
      <c r="C2304" s="10">
        <v>25</v>
      </c>
      <c r="D2304" s="9">
        <v>3</v>
      </c>
      <c r="E2304" s="9">
        <v>1</v>
      </c>
      <c r="F2304" s="9">
        <v>3</v>
      </c>
      <c r="G2304" s="9">
        <v>1</v>
      </c>
    </row>
    <row r="2305" spans="1:7" x14ac:dyDescent="0.25">
      <c r="A2305" s="9">
        <v>2504001</v>
      </c>
      <c r="B2305" s="9">
        <v>25</v>
      </c>
      <c r="C2305" s="10">
        <v>37</v>
      </c>
      <c r="D2305" s="9">
        <v>4</v>
      </c>
      <c r="E2305" s="9">
        <v>1</v>
      </c>
      <c r="F2305" s="9">
        <v>16</v>
      </c>
      <c r="G2305" s="9">
        <v>14</v>
      </c>
    </row>
    <row r="2306" spans="1:7" x14ac:dyDescent="0.25">
      <c r="A2306" s="9">
        <v>2505001</v>
      </c>
      <c r="B2306" s="9">
        <v>25</v>
      </c>
      <c r="C2306" s="10">
        <v>49</v>
      </c>
      <c r="D2306" s="9">
        <v>5</v>
      </c>
      <c r="E2306" s="9">
        <v>1</v>
      </c>
      <c r="F2306" s="9">
        <v>4</v>
      </c>
      <c r="G2306" s="9">
        <v>2</v>
      </c>
    </row>
    <row r="2307" spans="1:7" x14ac:dyDescent="0.25">
      <c r="A2307" s="9">
        <v>2506001</v>
      </c>
      <c r="B2307" s="9">
        <v>25</v>
      </c>
      <c r="C2307" s="10">
        <v>61</v>
      </c>
      <c r="D2307" s="9">
        <v>6</v>
      </c>
      <c r="E2307" s="9">
        <v>1</v>
      </c>
      <c r="F2307" s="9">
        <v>17</v>
      </c>
      <c r="G2307" s="9">
        <v>15</v>
      </c>
    </row>
    <row r="2308" spans="1:7" x14ac:dyDescent="0.25">
      <c r="A2308" s="9">
        <v>2507001</v>
      </c>
      <c r="B2308" s="9">
        <v>25</v>
      </c>
      <c r="C2308" s="10">
        <v>73</v>
      </c>
      <c r="D2308" s="9">
        <v>7</v>
      </c>
      <c r="E2308" s="9">
        <v>1</v>
      </c>
      <c r="F2308" s="9">
        <v>5</v>
      </c>
      <c r="G2308" s="9">
        <v>3</v>
      </c>
    </row>
    <row r="2309" spans="1:7" x14ac:dyDescent="0.25">
      <c r="A2309" s="9">
        <v>2508001</v>
      </c>
      <c r="B2309" s="9">
        <v>25</v>
      </c>
      <c r="C2309" s="10">
        <v>85</v>
      </c>
      <c r="D2309" s="9">
        <v>8</v>
      </c>
      <c r="E2309" s="9">
        <v>1</v>
      </c>
      <c r="F2309" s="9">
        <v>18</v>
      </c>
      <c r="G2309" s="9">
        <v>16</v>
      </c>
    </row>
    <row r="2310" spans="1:7" x14ac:dyDescent="0.25">
      <c r="A2310" s="9">
        <v>2509001</v>
      </c>
      <c r="B2310" s="9">
        <v>25</v>
      </c>
      <c r="C2310" s="10">
        <v>97</v>
      </c>
      <c r="D2310" s="9">
        <v>9</v>
      </c>
      <c r="E2310" s="9">
        <v>1</v>
      </c>
      <c r="F2310" s="9">
        <v>6</v>
      </c>
      <c r="G2310" s="9">
        <v>4</v>
      </c>
    </row>
    <row r="2311" spans="1:7" x14ac:dyDescent="0.25">
      <c r="A2311" s="9">
        <v>2510001</v>
      </c>
      <c r="B2311" s="9">
        <v>25</v>
      </c>
      <c r="C2311" s="10">
        <v>109</v>
      </c>
      <c r="D2311" s="9">
        <v>10</v>
      </c>
      <c r="E2311" s="9">
        <v>1</v>
      </c>
      <c r="F2311" s="9">
        <v>19</v>
      </c>
      <c r="G2311" s="9">
        <v>17</v>
      </c>
    </row>
    <row r="2312" spans="1:7" x14ac:dyDescent="0.25">
      <c r="A2312" s="9">
        <v>2511001</v>
      </c>
      <c r="B2312" s="9">
        <v>25</v>
      </c>
      <c r="C2312" s="10">
        <v>121</v>
      </c>
      <c r="D2312" s="9">
        <v>11</v>
      </c>
      <c r="E2312" s="9">
        <v>1</v>
      </c>
      <c r="F2312" s="9">
        <v>7</v>
      </c>
      <c r="G2312" s="9">
        <v>5</v>
      </c>
    </row>
    <row r="2313" spans="1:7" x14ac:dyDescent="0.25">
      <c r="A2313" s="9">
        <v>2512001</v>
      </c>
      <c r="B2313" s="9">
        <v>25</v>
      </c>
      <c r="C2313" s="10">
        <v>133</v>
      </c>
      <c r="D2313" s="9">
        <v>12</v>
      </c>
      <c r="E2313" s="9">
        <v>1</v>
      </c>
      <c r="F2313" s="9">
        <v>20</v>
      </c>
      <c r="G2313" s="9">
        <v>18</v>
      </c>
    </row>
    <row r="2314" spans="1:7" x14ac:dyDescent="0.25">
      <c r="A2314" s="9">
        <v>2513001</v>
      </c>
      <c r="B2314" s="9">
        <v>25</v>
      </c>
      <c r="C2314" s="10">
        <v>145</v>
      </c>
      <c r="D2314" s="9">
        <v>13</v>
      </c>
      <c r="E2314" s="9">
        <v>1</v>
      </c>
      <c r="F2314" s="9">
        <v>8</v>
      </c>
      <c r="G2314" s="9">
        <v>6</v>
      </c>
    </row>
    <row r="2315" spans="1:7" x14ac:dyDescent="0.25">
      <c r="A2315" s="9">
        <v>2514001</v>
      </c>
      <c r="B2315" s="9">
        <v>25</v>
      </c>
      <c r="C2315" s="10">
        <v>157</v>
      </c>
      <c r="D2315" s="9">
        <v>14</v>
      </c>
      <c r="E2315" s="9">
        <v>1</v>
      </c>
      <c r="F2315" s="9">
        <v>21</v>
      </c>
      <c r="G2315" s="9">
        <v>19</v>
      </c>
    </row>
    <row r="2316" spans="1:7" x14ac:dyDescent="0.25">
      <c r="A2316" s="9">
        <v>2515001</v>
      </c>
      <c r="B2316" s="9">
        <v>25</v>
      </c>
      <c r="C2316" s="10">
        <v>169</v>
      </c>
      <c r="D2316" s="9">
        <v>15</v>
      </c>
      <c r="E2316" s="9">
        <v>1</v>
      </c>
      <c r="F2316" s="9">
        <v>9</v>
      </c>
      <c r="G2316" s="9">
        <v>7</v>
      </c>
    </row>
    <row r="2317" spans="1:7" x14ac:dyDescent="0.25">
      <c r="A2317" s="9">
        <v>2516001</v>
      </c>
      <c r="B2317" s="9">
        <v>25</v>
      </c>
      <c r="C2317" s="10">
        <v>181</v>
      </c>
      <c r="D2317" s="9">
        <v>16</v>
      </c>
      <c r="E2317" s="9">
        <v>1</v>
      </c>
      <c r="F2317" s="9">
        <v>22</v>
      </c>
      <c r="G2317" s="9">
        <v>20</v>
      </c>
    </row>
    <row r="2318" spans="1:7" x14ac:dyDescent="0.25">
      <c r="A2318" s="9">
        <v>2517001</v>
      </c>
      <c r="B2318" s="9">
        <v>25</v>
      </c>
      <c r="C2318" s="10">
        <v>193</v>
      </c>
      <c r="D2318" s="9">
        <v>17</v>
      </c>
      <c r="E2318" s="9">
        <v>1</v>
      </c>
      <c r="F2318" s="9">
        <v>10</v>
      </c>
      <c r="G2318" s="9">
        <v>8</v>
      </c>
    </row>
    <row r="2319" spans="1:7" x14ac:dyDescent="0.25">
      <c r="A2319" s="9">
        <v>2518001</v>
      </c>
      <c r="B2319" s="9">
        <v>25</v>
      </c>
      <c r="C2319" s="10">
        <v>205</v>
      </c>
      <c r="D2319" s="9">
        <v>18</v>
      </c>
      <c r="E2319" s="9">
        <v>1</v>
      </c>
      <c r="F2319" s="9">
        <v>23</v>
      </c>
      <c r="G2319" s="9">
        <v>21</v>
      </c>
    </row>
    <row r="2320" spans="1:7" x14ac:dyDescent="0.25">
      <c r="A2320" s="9">
        <v>2519001</v>
      </c>
      <c r="B2320" s="9">
        <v>25</v>
      </c>
      <c r="C2320" s="10">
        <v>217</v>
      </c>
      <c r="D2320" s="9">
        <v>19</v>
      </c>
      <c r="E2320" s="9">
        <v>1</v>
      </c>
      <c r="F2320" s="9">
        <v>11</v>
      </c>
      <c r="G2320" s="9">
        <v>9</v>
      </c>
    </row>
    <row r="2321" spans="1:7" x14ac:dyDescent="0.25">
      <c r="A2321" s="9">
        <v>2520001</v>
      </c>
      <c r="B2321" s="9">
        <v>25</v>
      </c>
      <c r="C2321" s="10">
        <v>229</v>
      </c>
      <c r="D2321" s="9">
        <v>20</v>
      </c>
      <c r="E2321" s="9">
        <v>1</v>
      </c>
      <c r="F2321" s="9">
        <v>24</v>
      </c>
      <c r="G2321" s="9">
        <v>22</v>
      </c>
    </row>
    <row r="2322" spans="1:7" x14ac:dyDescent="0.25">
      <c r="A2322" s="9">
        <v>2521001</v>
      </c>
      <c r="B2322" s="9">
        <v>25</v>
      </c>
      <c r="C2322" s="10">
        <v>241</v>
      </c>
      <c r="D2322" s="9">
        <v>21</v>
      </c>
      <c r="E2322" s="9">
        <v>1</v>
      </c>
      <c r="F2322" s="9">
        <v>12</v>
      </c>
      <c r="G2322" s="9">
        <v>10</v>
      </c>
    </row>
    <row r="2323" spans="1:7" x14ac:dyDescent="0.25">
      <c r="A2323" s="9">
        <v>2522001</v>
      </c>
      <c r="B2323" s="9">
        <v>25</v>
      </c>
      <c r="C2323" s="10">
        <v>253</v>
      </c>
      <c r="D2323" s="9">
        <v>22</v>
      </c>
      <c r="E2323" s="9">
        <v>1</v>
      </c>
      <c r="F2323" s="9">
        <v>25</v>
      </c>
      <c r="G2323" s="9">
        <v>23</v>
      </c>
    </row>
    <row r="2324" spans="1:7" x14ac:dyDescent="0.25">
      <c r="A2324" s="9">
        <v>2523001</v>
      </c>
      <c r="B2324" s="9">
        <v>25</v>
      </c>
      <c r="C2324" s="10">
        <v>265</v>
      </c>
      <c r="D2324" s="9">
        <v>23</v>
      </c>
      <c r="E2324" s="9">
        <v>1</v>
      </c>
      <c r="F2324" s="9">
        <v>13</v>
      </c>
      <c r="G2324" s="9">
        <v>11</v>
      </c>
    </row>
    <row r="2325" spans="1:7" x14ac:dyDescent="0.25">
      <c r="A2325" s="9">
        <v>2524001</v>
      </c>
      <c r="B2325" s="9">
        <v>25</v>
      </c>
      <c r="C2325" s="10">
        <v>277</v>
      </c>
      <c r="D2325" s="9">
        <v>24</v>
      </c>
      <c r="E2325" s="9">
        <v>1</v>
      </c>
      <c r="F2325" s="9">
        <v>1</v>
      </c>
      <c r="G2325" s="9">
        <v>24</v>
      </c>
    </row>
    <row r="2326" spans="1:7" x14ac:dyDescent="0.25">
      <c r="A2326" s="9">
        <v>2525001</v>
      </c>
      <c r="B2326" s="9">
        <v>25</v>
      </c>
      <c r="C2326" s="10">
        <v>289</v>
      </c>
      <c r="D2326" s="9">
        <v>25</v>
      </c>
      <c r="E2326" s="9">
        <v>1</v>
      </c>
      <c r="F2326" s="9">
        <v>14</v>
      </c>
      <c r="G2326" s="9">
        <v>12</v>
      </c>
    </row>
    <row r="2327" spans="1:7" x14ac:dyDescent="0.25">
      <c r="A2327" s="9">
        <v>2501002</v>
      </c>
      <c r="B2327" s="9">
        <v>25</v>
      </c>
      <c r="C2327" s="10">
        <v>2</v>
      </c>
      <c r="D2327" s="9">
        <v>1</v>
      </c>
      <c r="E2327" s="9">
        <v>2</v>
      </c>
      <c r="F2327" s="9">
        <v>3</v>
      </c>
      <c r="G2327" s="9">
        <v>24</v>
      </c>
    </row>
    <row r="2328" spans="1:7" x14ac:dyDescent="0.25">
      <c r="A2328" s="9">
        <v>2502002</v>
      </c>
      <c r="B2328" s="9">
        <v>25</v>
      </c>
      <c r="C2328" s="10">
        <v>14</v>
      </c>
      <c r="D2328" s="9">
        <v>2</v>
      </c>
      <c r="E2328" s="9">
        <v>2</v>
      </c>
      <c r="F2328" s="9">
        <v>16</v>
      </c>
      <c r="G2328" s="9">
        <v>12</v>
      </c>
    </row>
    <row r="2329" spans="1:7" x14ac:dyDescent="0.25">
      <c r="A2329" s="9">
        <v>2503002</v>
      </c>
      <c r="B2329" s="9">
        <v>25</v>
      </c>
      <c r="C2329" s="10">
        <v>26</v>
      </c>
      <c r="D2329" s="9">
        <v>3</v>
      </c>
      <c r="E2329" s="9">
        <v>2</v>
      </c>
      <c r="F2329" s="9">
        <v>4</v>
      </c>
      <c r="G2329" s="9">
        <v>25</v>
      </c>
    </row>
    <row r="2330" spans="1:7" x14ac:dyDescent="0.25">
      <c r="A2330" s="9">
        <v>2504002</v>
      </c>
      <c r="B2330" s="9">
        <v>25</v>
      </c>
      <c r="C2330" s="10">
        <v>38</v>
      </c>
      <c r="D2330" s="9">
        <v>4</v>
      </c>
      <c r="E2330" s="9">
        <v>2</v>
      </c>
      <c r="F2330" s="9">
        <v>17</v>
      </c>
      <c r="G2330" s="9">
        <v>13</v>
      </c>
    </row>
    <row r="2331" spans="1:7" x14ac:dyDescent="0.25">
      <c r="A2331" s="9">
        <v>2505002</v>
      </c>
      <c r="B2331" s="9">
        <v>25</v>
      </c>
      <c r="C2331" s="10">
        <v>50</v>
      </c>
      <c r="D2331" s="9">
        <v>5</v>
      </c>
      <c r="E2331" s="9">
        <v>2</v>
      </c>
      <c r="F2331" s="9">
        <v>5</v>
      </c>
      <c r="G2331" s="9">
        <v>1</v>
      </c>
    </row>
    <row r="2332" spans="1:7" x14ac:dyDescent="0.25">
      <c r="A2332" s="9">
        <v>2506002</v>
      </c>
      <c r="B2332" s="9">
        <v>25</v>
      </c>
      <c r="C2332" s="10">
        <v>62</v>
      </c>
      <c r="D2332" s="9">
        <v>6</v>
      </c>
      <c r="E2332" s="9">
        <v>2</v>
      </c>
      <c r="F2332" s="9">
        <v>18</v>
      </c>
      <c r="G2332" s="9">
        <v>14</v>
      </c>
    </row>
    <row r="2333" spans="1:7" x14ac:dyDescent="0.25">
      <c r="A2333" s="9">
        <v>2507002</v>
      </c>
      <c r="B2333" s="9">
        <v>25</v>
      </c>
      <c r="C2333" s="10">
        <v>74</v>
      </c>
      <c r="D2333" s="9">
        <v>7</v>
      </c>
      <c r="E2333" s="9">
        <v>2</v>
      </c>
      <c r="F2333" s="9">
        <v>6</v>
      </c>
      <c r="G2333" s="9">
        <v>2</v>
      </c>
    </row>
    <row r="2334" spans="1:7" x14ac:dyDescent="0.25">
      <c r="A2334" s="9">
        <v>2508002</v>
      </c>
      <c r="B2334" s="9">
        <v>25</v>
      </c>
      <c r="C2334" s="10">
        <v>86</v>
      </c>
      <c r="D2334" s="9">
        <v>8</v>
      </c>
      <c r="E2334" s="9">
        <v>2</v>
      </c>
      <c r="F2334" s="9">
        <v>19</v>
      </c>
      <c r="G2334" s="9">
        <v>15</v>
      </c>
    </row>
    <row r="2335" spans="1:7" x14ac:dyDescent="0.25">
      <c r="A2335" s="9">
        <v>2509002</v>
      </c>
      <c r="B2335" s="9">
        <v>25</v>
      </c>
      <c r="C2335" s="10">
        <v>98</v>
      </c>
      <c r="D2335" s="9">
        <v>9</v>
      </c>
      <c r="E2335" s="9">
        <v>2</v>
      </c>
      <c r="F2335" s="9">
        <v>7</v>
      </c>
      <c r="G2335" s="9">
        <v>3</v>
      </c>
    </row>
    <row r="2336" spans="1:7" x14ac:dyDescent="0.25">
      <c r="A2336" s="9">
        <v>2510002</v>
      </c>
      <c r="B2336" s="9">
        <v>25</v>
      </c>
      <c r="C2336" s="10">
        <v>110</v>
      </c>
      <c r="D2336" s="9">
        <v>10</v>
      </c>
      <c r="E2336" s="9">
        <v>2</v>
      </c>
      <c r="F2336" s="9">
        <v>20</v>
      </c>
      <c r="G2336" s="9">
        <v>16</v>
      </c>
    </row>
    <row r="2337" spans="1:7" x14ac:dyDescent="0.25">
      <c r="A2337" s="9">
        <v>2511002</v>
      </c>
      <c r="B2337" s="9">
        <v>25</v>
      </c>
      <c r="C2337" s="10">
        <v>122</v>
      </c>
      <c r="D2337" s="9">
        <v>11</v>
      </c>
      <c r="E2337" s="9">
        <v>2</v>
      </c>
      <c r="F2337" s="9">
        <v>8</v>
      </c>
      <c r="G2337" s="9">
        <v>4</v>
      </c>
    </row>
    <row r="2338" spans="1:7" x14ac:dyDescent="0.25">
      <c r="A2338" s="9">
        <v>2512002</v>
      </c>
      <c r="B2338" s="9">
        <v>25</v>
      </c>
      <c r="C2338" s="10">
        <v>134</v>
      </c>
      <c r="D2338" s="9">
        <v>12</v>
      </c>
      <c r="E2338" s="9">
        <v>2</v>
      </c>
      <c r="F2338" s="9">
        <v>21</v>
      </c>
      <c r="G2338" s="9">
        <v>17</v>
      </c>
    </row>
    <row r="2339" spans="1:7" x14ac:dyDescent="0.25">
      <c r="A2339" s="9">
        <v>2513002</v>
      </c>
      <c r="B2339" s="9">
        <v>25</v>
      </c>
      <c r="C2339" s="10">
        <v>146</v>
      </c>
      <c r="D2339" s="9">
        <v>13</v>
      </c>
      <c r="E2339" s="9">
        <v>2</v>
      </c>
      <c r="F2339" s="9">
        <v>9</v>
      </c>
      <c r="G2339" s="9">
        <v>5</v>
      </c>
    </row>
    <row r="2340" spans="1:7" x14ac:dyDescent="0.25">
      <c r="A2340" s="9">
        <v>2514002</v>
      </c>
      <c r="B2340" s="9">
        <v>25</v>
      </c>
      <c r="C2340" s="10">
        <v>158</v>
      </c>
      <c r="D2340" s="9">
        <v>14</v>
      </c>
      <c r="E2340" s="9">
        <v>2</v>
      </c>
      <c r="F2340" s="9">
        <v>22</v>
      </c>
      <c r="G2340" s="9">
        <v>18</v>
      </c>
    </row>
    <row r="2341" spans="1:7" x14ac:dyDescent="0.25">
      <c r="A2341" s="9">
        <v>2515002</v>
      </c>
      <c r="B2341" s="9">
        <v>25</v>
      </c>
      <c r="C2341" s="10">
        <v>170</v>
      </c>
      <c r="D2341" s="9">
        <v>15</v>
      </c>
      <c r="E2341" s="9">
        <v>2</v>
      </c>
      <c r="F2341" s="9">
        <v>10</v>
      </c>
      <c r="G2341" s="9">
        <v>6</v>
      </c>
    </row>
    <row r="2342" spans="1:7" x14ac:dyDescent="0.25">
      <c r="A2342" s="9">
        <v>2516002</v>
      </c>
      <c r="B2342" s="9">
        <v>25</v>
      </c>
      <c r="C2342" s="10">
        <v>182</v>
      </c>
      <c r="D2342" s="9">
        <v>16</v>
      </c>
      <c r="E2342" s="9">
        <v>2</v>
      </c>
      <c r="F2342" s="9">
        <v>23</v>
      </c>
      <c r="G2342" s="9">
        <v>19</v>
      </c>
    </row>
    <row r="2343" spans="1:7" x14ac:dyDescent="0.25">
      <c r="A2343" s="9">
        <v>2517002</v>
      </c>
      <c r="B2343" s="9">
        <v>25</v>
      </c>
      <c r="C2343" s="10">
        <v>194</v>
      </c>
      <c r="D2343" s="9">
        <v>17</v>
      </c>
      <c r="E2343" s="9">
        <v>2</v>
      </c>
      <c r="F2343" s="9">
        <v>11</v>
      </c>
      <c r="G2343" s="9">
        <v>7</v>
      </c>
    </row>
    <row r="2344" spans="1:7" x14ac:dyDescent="0.25">
      <c r="A2344" s="9">
        <v>2518002</v>
      </c>
      <c r="B2344" s="9">
        <v>25</v>
      </c>
      <c r="C2344" s="10">
        <v>206</v>
      </c>
      <c r="D2344" s="9">
        <v>18</v>
      </c>
      <c r="E2344" s="9">
        <v>2</v>
      </c>
      <c r="F2344" s="9">
        <v>24</v>
      </c>
      <c r="G2344" s="9">
        <v>20</v>
      </c>
    </row>
    <row r="2345" spans="1:7" x14ac:dyDescent="0.25">
      <c r="A2345" s="9">
        <v>2519002</v>
      </c>
      <c r="B2345" s="9">
        <v>25</v>
      </c>
      <c r="C2345" s="10">
        <v>218</v>
      </c>
      <c r="D2345" s="9">
        <v>19</v>
      </c>
      <c r="E2345" s="9">
        <v>2</v>
      </c>
      <c r="F2345" s="9">
        <v>12</v>
      </c>
      <c r="G2345" s="9">
        <v>8</v>
      </c>
    </row>
    <row r="2346" spans="1:7" x14ac:dyDescent="0.25">
      <c r="A2346" s="9">
        <v>2520002</v>
      </c>
      <c r="B2346" s="9">
        <v>25</v>
      </c>
      <c r="C2346" s="10">
        <v>230</v>
      </c>
      <c r="D2346" s="9">
        <v>20</v>
      </c>
      <c r="E2346" s="9">
        <v>2</v>
      </c>
      <c r="F2346" s="9">
        <v>25</v>
      </c>
      <c r="G2346" s="9">
        <v>21</v>
      </c>
    </row>
    <row r="2347" spans="1:7" x14ac:dyDescent="0.25">
      <c r="A2347" s="9">
        <v>2521002</v>
      </c>
      <c r="B2347" s="9">
        <v>25</v>
      </c>
      <c r="C2347" s="10">
        <v>242</v>
      </c>
      <c r="D2347" s="9">
        <v>21</v>
      </c>
      <c r="E2347" s="9">
        <v>2</v>
      </c>
      <c r="F2347" s="9">
        <v>13</v>
      </c>
      <c r="G2347" s="9">
        <v>9</v>
      </c>
    </row>
    <row r="2348" spans="1:7" x14ac:dyDescent="0.25">
      <c r="A2348" s="9">
        <v>2522002</v>
      </c>
      <c r="B2348" s="9">
        <v>25</v>
      </c>
      <c r="C2348" s="10">
        <v>254</v>
      </c>
      <c r="D2348" s="9">
        <v>22</v>
      </c>
      <c r="E2348" s="9">
        <v>2</v>
      </c>
      <c r="F2348" s="9">
        <v>1</v>
      </c>
      <c r="G2348" s="9">
        <v>22</v>
      </c>
    </row>
    <row r="2349" spans="1:7" x14ac:dyDescent="0.25">
      <c r="A2349" s="9">
        <v>2523002</v>
      </c>
      <c r="B2349" s="9">
        <v>25</v>
      </c>
      <c r="C2349" s="10">
        <v>266</v>
      </c>
      <c r="D2349" s="9">
        <v>23</v>
      </c>
      <c r="E2349" s="9">
        <v>2</v>
      </c>
      <c r="F2349" s="9">
        <v>14</v>
      </c>
      <c r="G2349" s="9">
        <v>10</v>
      </c>
    </row>
    <row r="2350" spans="1:7" x14ac:dyDescent="0.25">
      <c r="A2350" s="9">
        <v>2524002</v>
      </c>
      <c r="B2350" s="9">
        <v>25</v>
      </c>
      <c r="C2350" s="10">
        <v>278</v>
      </c>
      <c r="D2350" s="9">
        <v>24</v>
      </c>
      <c r="E2350" s="9">
        <v>2</v>
      </c>
      <c r="F2350" s="9">
        <v>2</v>
      </c>
      <c r="G2350" s="9">
        <v>23</v>
      </c>
    </row>
    <row r="2351" spans="1:7" x14ac:dyDescent="0.25">
      <c r="A2351" s="9">
        <v>2525002</v>
      </c>
      <c r="B2351" s="9">
        <v>25</v>
      </c>
      <c r="C2351" s="10">
        <v>290</v>
      </c>
      <c r="D2351" s="9">
        <v>25</v>
      </c>
      <c r="E2351" s="9">
        <v>2</v>
      </c>
      <c r="F2351" s="9">
        <v>15</v>
      </c>
      <c r="G2351" s="9">
        <v>11</v>
      </c>
    </row>
    <row r="2352" spans="1:7" x14ac:dyDescent="0.25">
      <c r="A2352" s="9">
        <v>2501003</v>
      </c>
      <c r="B2352" s="9">
        <v>25</v>
      </c>
      <c r="C2352" s="10">
        <v>3</v>
      </c>
      <c r="D2352" s="9">
        <v>1</v>
      </c>
      <c r="E2352" s="9">
        <v>3</v>
      </c>
      <c r="F2352" s="9">
        <v>4</v>
      </c>
      <c r="G2352" s="9">
        <v>23</v>
      </c>
    </row>
    <row r="2353" spans="1:7" x14ac:dyDescent="0.25">
      <c r="A2353" s="9">
        <v>2502003</v>
      </c>
      <c r="B2353" s="9">
        <v>25</v>
      </c>
      <c r="C2353" s="10">
        <v>15</v>
      </c>
      <c r="D2353" s="9">
        <v>2</v>
      </c>
      <c r="E2353" s="9">
        <v>3</v>
      </c>
      <c r="F2353" s="9">
        <v>17</v>
      </c>
      <c r="G2353" s="9">
        <v>11</v>
      </c>
    </row>
    <row r="2354" spans="1:7" x14ac:dyDescent="0.25">
      <c r="A2354" s="9">
        <v>2503003</v>
      </c>
      <c r="B2354" s="9">
        <v>25</v>
      </c>
      <c r="C2354" s="10">
        <v>27</v>
      </c>
      <c r="D2354" s="9">
        <v>3</v>
      </c>
      <c r="E2354" s="9">
        <v>3</v>
      </c>
      <c r="F2354" s="9">
        <v>5</v>
      </c>
      <c r="G2354" s="9">
        <v>24</v>
      </c>
    </row>
    <row r="2355" spans="1:7" x14ac:dyDescent="0.25">
      <c r="A2355" s="9">
        <v>2504003</v>
      </c>
      <c r="B2355" s="9">
        <v>25</v>
      </c>
      <c r="C2355" s="10">
        <v>39</v>
      </c>
      <c r="D2355" s="9">
        <v>4</v>
      </c>
      <c r="E2355" s="9">
        <v>3</v>
      </c>
      <c r="F2355" s="9">
        <v>18</v>
      </c>
      <c r="G2355" s="9">
        <v>12</v>
      </c>
    </row>
    <row r="2356" spans="1:7" x14ac:dyDescent="0.25">
      <c r="A2356" s="9">
        <v>2505003</v>
      </c>
      <c r="B2356" s="9">
        <v>25</v>
      </c>
      <c r="C2356" s="10">
        <v>51</v>
      </c>
      <c r="D2356" s="9">
        <v>5</v>
      </c>
      <c r="E2356" s="9">
        <v>3</v>
      </c>
      <c r="F2356" s="9">
        <v>6</v>
      </c>
      <c r="G2356" s="9">
        <v>25</v>
      </c>
    </row>
    <row r="2357" spans="1:7" x14ac:dyDescent="0.25">
      <c r="A2357" s="9">
        <v>2506003</v>
      </c>
      <c r="B2357" s="9">
        <v>25</v>
      </c>
      <c r="C2357" s="10">
        <v>63</v>
      </c>
      <c r="D2357" s="9">
        <v>6</v>
      </c>
      <c r="E2357" s="9">
        <v>3</v>
      </c>
      <c r="F2357" s="9">
        <v>19</v>
      </c>
      <c r="G2357" s="9">
        <v>13</v>
      </c>
    </row>
    <row r="2358" spans="1:7" x14ac:dyDescent="0.25">
      <c r="A2358" s="9">
        <v>2507003</v>
      </c>
      <c r="B2358" s="9">
        <v>25</v>
      </c>
      <c r="C2358" s="10">
        <v>75</v>
      </c>
      <c r="D2358" s="9">
        <v>7</v>
      </c>
      <c r="E2358" s="9">
        <v>3</v>
      </c>
      <c r="F2358" s="9">
        <v>7</v>
      </c>
      <c r="G2358" s="9">
        <v>1</v>
      </c>
    </row>
    <row r="2359" spans="1:7" x14ac:dyDescent="0.25">
      <c r="A2359" s="9">
        <v>2508003</v>
      </c>
      <c r="B2359" s="9">
        <v>25</v>
      </c>
      <c r="C2359" s="10">
        <v>87</v>
      </c>
      <c r="D2359" s="9">
        <v>8</v>
      </c>
      <c r="E2359" s="9">
        <v>3</v>
      </c>
      <c r="F2359" s="9">
        <v>20</v>
      </c>
      <c r="G2359" s="9">
        <v>14</v>
      </c>
    </row>
    <row r="2360" spans="1:7" x14ac:dyDescent="0.25">
      <c r="A2360" s="9">
        <v>2509003</v>
      </c>
      <c r="B2360" s="9">
        <v>25</v>
      </c>
      <c r="C2360" s="10">
        <v>99</v>
      </c>
      <c r="D2360" s="9">
        <v>9</v>
      </c>
      <c r="E2360" s="9">
        <v>3</v>
      </c>
      <c r="F2360" s="9">
        <v>8</v>
      </c>
      <c r="G2360" s="9">
        <v>2</v>
      </c>
    </row>
    <row r="2361" spans="1:7" x14ac:dyDescent="0.25">
      <c r="A2361" s="9">
        <v>2510003</v>
      </c>
      <c r="B2361" s="9">
        <v>25</v>
      </c>
      <c r="C2361" s="10">
        <v>111</v>
      </c>
      <c r="D2361" s="9">
        <v>10</v>
      </c>
      <c r="E2361" s="9">
        <v>3</v>
      </c>
      <c r="F2361" s="9">
        <v>21</v>
      </c>
      <c r="G2361" s="9">
        <v>15</v>
      </c>
    </row>
    <row r="2362" spans="1:7" x14ac:dyDescent="0.25">
      <c r="A2362" s="9">
        <v>2511003</v>
      </c>
      <c r="B2362" s="9">
        <v>25</v>
      </c>
      <c r="C2362" s="10">
        <v>123</v>
      </c>
      <c r="D2362" s="9">
        <v>11</v>
      </c>
      <c r="E2362" s="9">
        <v>3</v>
      </c>
      <c r="F2362" s="9">
        <v>9</v>
      </c>
      <c r="G2362" s="9">
        <v>3</v>
      </c>
    </row>
    <row r="2363" spans="1:7" x14ac:dyDescent="0.25">
      <c r="A2363" s="9">
        <v>2512003</v>
      </c>
      <c r="B2363" s="9">
        <v>25</v>
      </c>
      <c r="C2363" s="10">
        <v>135</v>
      </c>
      <c r="D2363" s="9">
        <v>12</v>
      </c>
      <c r="E2363" s="9">
        <v>3</v>
      </c>
      <c r="F2363" s="9">
        <v>22</v>
      </c>
      <c r="G2363" s="9">
        <v>16</v>
      </c>
    </row>
    <row r="2364" spans="1:7" x14ac:dyDescent="0.25">
      <c r="A2364" s="9">
        <v>2513003</v>
      </c>
      <c r="B2364" s="9">
        <v>25</v>
      </c>
      <c r="C2364" s="10">
        <v>147</v>
      </c>
      <c r="D2364" s="9">
        <v>13</v>
      </c>
      <c r="E2364" s="9">
        <v>3</v>
      </c>
      <c r="F2364" s="9">
        <v>10</v>
      </c>
      <c r="G2364" s="9">
        <v>4</v>
      </c>
    </row>
    <row r="2365" spans="1:7" x14ac:dyDescent="0.25">
      <c r="A2365" s="9">
        <v>2514003</v>
      </c>
      <c r="B2365" s="9">
        <v>25</v>
      </c>
      <c r="C2365" s="10">
        <v>159</v>
      </c>
      <c r="D2365" s="9">
        <v>14</v>
      </c>
      <c r="E2365" s="9">
        <v>3</v>
      </c>
      <c r="F2365" s="9">
        <v>23</v>
      </c>
      <c r="G2365" s="9">
        <v>17</v>
      </c>
    </row>
    <row r="2366" spans="1:7" x14ac:dyDescent="0.25">
      <c r="A2366" s="9">
        <v>2515003</v>
      </c>
      <c r="B2366" s="9">
        <v>25</v>
      </c>
      <c r="C2366" s="10">
        <v>171</v>
      </c>
      <c r="D2366" s="9">
        <v>15</v>
      </c>
      <c r="E2366" s="9">
        <v>3</v>
      </c>
      <c r="F2366" s="9">
        <v>11</v>
      </c>
      <c r="G2366" s="9">
        <v>5</v>
      </c>
    </row>
    <row r="2367" spans="1:7" x14ac:dyDescent="0.25">
      <c r="A2367" s="9">
        <v>2516003</v>
      </c>
      <c r="B2367" s="9">
        <v>25</v>
      </c>
      <c r="C2367" s="10">
        <v>183</v>
      </c>
      <c r="D2367" s="9">
        <v>16</v>
      </c>
      <c r="E2367" s="9">
        <v>3</v>
      </c>
      <c r="F2367" s="9">
        <v>24</v>
      </c>
      <c r="G2367" s="9">
        <v>18</v>
      </c>
    </row>
    <row r="2368" spans="1:7" x14ac:dyDescent="0.25">
      <c r="A2368" s="9">
        <v>2517003</v>
      </c>
      <c r="B2368" s="9">
        <v>25</v>
      </c>
      <c r="C2368" s="10">
        <v>195</v>
      </c>
      <c r="D2368" s="9">
        <v>17</v>
      </c>
      <c r="E2368" s="9">
        <v>3</v>
      </c>
      <c r="F2368" s="9">
        <v>12</v>
      </c>
      <c r="G2368" s="9">
        <v>6</v>
      </c>
    </row>
    <row r="2369" spans="1:7" x14ac:dyDescent="0.25">
      <c r="A2369" s="9">
        <v>2518003</v>
      </c>
      <c r="B2369" s="9">
        <v>25</v>
      </c>
      <c r="C2369" s="10">
        <v>207</v>
      </c>
      <c r="D2369" s="9">
        <v>18</v>
      </c>
      <c r="E2369" s="9">
        <v>3</v>
      </c>
      <c r="F2369" s="9">
        <v>25</v>
      </c>
      <c r="G2369" s="9">
        <v>19</v>
      </c>
    </row>
    <row r="2370" spans="1:7" x14ac:dyDescent="0.25">
      <c r="A2370" s="9">
        <v>2519003</v>
      </c>
      <c r="B2370" s="9">
        <v>25</v>
      </c>
      <c r="C2370" s="10">
        <v>219</v>
      </c>
      <c r="D2370" s="9">
        <v>19</v>
      </c>
      <c r="E2370" s="9">
        <v>3</v>
      </c>
      <c r="F2370" s="9">
        <v>13</v>
      </c>
      <c r="G2370" s="9">
        <v>7</v>
      </c>
    </row>
    <row r="2371" spans="1:7" x14ac:dyDescent="0.25">
      <c r="A2371" s="9">
        <v>2520003</v>
      </c>
      <c r="B2371" s="9">
        <v>25</v>
      </c>
      <c r="C2371" s="10">
        <v>231</v>
      </c>
      <c r="D2371" s="9">
        <v>20</v>
      </c>
      <c r="E2371" s="9">
        <v>3</v>
      </c>
      <c r="F2371" s="9">
        <v>1</v>
      </c>
      <c r="G2371" s="9">
        <v>20</v>
      </c>
    </row>
    <row r="2372" spans="1:7" x14ac:dyDescent="0.25">
      <c r="A2372" s="9">
        <v>2521003</v>
      </c>
      <c r="B2372" s="9">
        <v>25</v>
      </c>
      <c r="C2372" s="10">
        <v>243</v>
      </c>
      <c r="D2372" s="9">
        <v>21</v>
      </c>
      <c r="E2372" s="9">
        <v>3</v>
      </c>
      <c r="F2372" s="9">
        <v>14</v>
      </c>
      <c r="G2372" s="9">
        <v>8</v>
      </c>
    </row>
    <row r="2373" spans="1:7" x14ac:dyDescent="0.25">
      <c r="A2373" s="9">
        <v>2522003</v>
      </c>
      <c r="B2373" s="9">
        <v>25</v>
      </c>
      <c r="C2373" s="10">
        <v>255</v>
      </c>
      <c r="D2373" s="9">
        <v>22</v>
      </c>
      <c r="E2373" s="9">
        <v>3</v>
      </c>
      <c r="F2373" s="9">
        <v>2</v>
      </c>
      <c r="G2373" s="9">
        <v>21</v>
      </c>
    </row>
    <row r="2374" spans="1:7" x14ac:dyDescent="0.25">
      <c r="A2374" s="9">
        <v>2523003</v>
      </c>
      <c r="B2374" s="9">
        <v>25</v>
      </c>
      <c r="C2374" s="10">
        <v>267</v>
      </c>
      <c r="D2374" s="9">
        <v>23</v>
      </c>
      <c r="E2374" s="9">
        <v>3</v>
      </c>
      <c r="F2374" s="9">
        <v>15</v>
      </c>
      <c r="G2374" s="9">
        <v>9</v>
      </c>
    </row>
    <row r="2375" spans="1:7" x14ac:dyDescent="0.25">
      <c r="A2375" s="9">
        <v>2524003</v>
      </c>
      <c r="B2375" s="9">
        <v>25</v>
      </c>
      <c r="C2375" s="10">
        <v>279</v>
      </c>
      <c r="D2375" s="9">
        <v>24</v>
      </c>
      <c r="E2375" s="9">
        <v>3</v>
      </c>
      <c r="F2375" s="9">
        <v>3</v>
      </c>
      <c r="G2375" s="9">
        <v>22</v>
      </c>
    </row>
    <row r="2376" spans="1:7" x14ac:dyDescent="0.25">
      <c r="A2376" s="9">
        <v>2525003</v>
      </c>
      <c r="B2376" s="9">
        <v>25</v>
      </c>
      <c r="C2376" s="10">
        <v>291</v>
      </c>
      <c r="D2376" s="9">
        <v>25</v>
      </c>
      <c r="E2376" s="9">
        <v>3</v>
      </c>
      <c r="F2376" s="9">
        <v>16</v>
      </c>
      <c r="G2376" s="9">
        <v>10</v>
      </c>
    </row>
    <row r="2377" spans="1:7" x14ac:dyDescent="0.25">
      <c r="A2377" s="9">
        <v>2501004</v>
      </c>
      <c r="B2377" s="9">
        <v>25</v>
      </c>
      <c r="C2377" s="10">
        <v>4</v>
      </c>
      <c r="D2377" s="9">
        <v>1</v>
      </c>
      <c r="E2377" s="9">
        <v>4</v>
      </c>
      <c r="F2377" s="9">
        <v>5</v>
      </c>
      <c r="G2377" s="9">
        <v>22</v>
      </c>
    </row>
    <row r="2378" spans="1:7" x14ac:dyDescent="0.25">
      <c r="A2378" s="9">
        <v>2502004</v>
      </c>
      <c r="B2378" s="9">
        <v>25</v>
      </c>
      <c r="C2378" s="10">
        <v>16</v>
      </c>
      <c r="D2378" s="9">
        <v>2</v>
      </c>
      <c r="E2378" s="9">
        <v>4</v>
      </c>
      <c r="F2378" s="9">
        <v>18</v>
      </c>
      <c r="G2378" s="9">
        <v>10</v>
      </c>
    </row>
    <row r="2379" spans="1:7" x14ac:dyDescent="0.25">
      <c r="A2379" s="9">
        <v>2503004</v>
      </c>
      <c r="B2379" s="9">
        <v>25</v>
      </c>
      <c r="C2379" s="10">
        <v>28</v>
      </c>
      <c r="D2379" s="9">
        <v>3</v>
      </c>
      <c r="E2379" s="9">
        <v>4</v>
      </c>
      <c r="F2379" s="9">
        <v>6</v>
      </c>
      <c r="G2379" s="9">
        <v>23</v>
      </c>
    </row>
    <row r="2380" spans="1:7" x14ac:dyDescent="0.25">
      <c r="A2380" s="9">
        <v>2504004</v>
      </c>
      <c r="B2380" s="9">
        <v>25</v>
      </c>
      <c r="C2380" s="10">
        <v>40</v>
      </c>
      <c r="D2380" s="9">
        <v>4</v>
      </c>
      <c r="E2380" s="9">
        <v>4</v>
      </c>
      <c r="F2380" s="9">
        <v>19</v>
      </c>
      <c r="G2380" s="9">
        <v>11</v>
      </c>
    </row>
    <row r="2381" spans="1:7" x14ac:dyDescent="0.25">
      <c r="A2381" s="9">
        <v>2505004</v>
      </c>
      <c r="B2381" s="9">
        <v>25</v>
      </c>
      <c r="C2381" s="10">
        <v>52</v>
      </c>
      <c r="D2381" s="9">
        <v>5</v>
      </c>
      <c r="E2381" s="9">
        <v>4</v>
      </c>
      <c r="F2381" s="9">
        <v>7</v>
      </c>
      <c r="G2381" s="9">
        <v>24</v>
      </c>
    </row>
    <row r="2382" spans="1:7" x14ac:dyDescent="0.25">
      <c r="A2382" s="9">
        <v>2506004</v>
      </c>
      <c r="B2382" s="9">
        <v>25</v>
      </c>
      <c r="C2382" s="10">
        <v>64</v>
      </c>
      <c r="D2382" s="9">
        <v>6</v>
      </c>
      <c r="E2382" s="9">
        <v>4</v>
      </c>
      <c r="F2382" s="9">
        <v>20</v>
      </c>
      <c r="G2382" s="9">
        <v>12</v>
      </c>
    </row>
    <row r="2383" spans="1:7" x14ac:dyDescent="0.25">
      <c r="A2383" s="9">
        <v>2507004</v>
      </c>
      <c r="B2383" s="9">
        <v>25</v>
      </c>
      <c r="C2383" s="10">
        <v>76</v>
      </c>
      <c r="D2383" s="9">
        <v>7</v>
      </c>
      <c r="E2383" s="9">
        <v>4</v>
      </c>
      <c r="F2383" s="9">
        <v>8</v>
      </c>
      <c r="G2383" s="9">
        <v>25</v>
      </c>
    </row>
    <row r="2384" spans="1:7" x14ac:dyDescent="0.25">
      <c r="A2384" s="9">
        <v>2508004</v>
      </c>
      <c r="B2384" s="9">
        <v>25</v>
      </c>
      <c r="C2384" s="10">
        <v>88</v>
      </c>
      <c r="D2384" s="9">
        <v>8</v>
      </c>
      <c r="E2384" s="9">
        <v>4</v>
      </c>
      <c r="F2384" s="9">
        <v>21</v>
      </c>
      <c r="G2384" s="9">
        <v>13</v>
      </c>
    </row>
    <row r="2385" spans="1:7" x14ac:dyDescent="0.25">
      <c r="A2385" s="9">
        <v>2509004</v>
      </c>
      <c r="B2385" s="9">
        <v>25</v>
      </c>
      <c r="C2385" s="10">
        <v>100</v>
      </c>
      <c r="D2385" s="9">
        <v>9</v>
      </c>
      <c r="E2385" s="9">
        <v>4</v>
      </c>
      <c r="F2385" s="9">
        <v>9</v>
      </c>
      <c r="G2385" s="9">
        <v>1</v>
      </c>
    </row>
    <row r="2386" spans="1:7" x14ac:dyDescent="0.25">
      <c r="A2386" s="9">
        <v>2510004</v>
      </c>
      <c r="B2386" s="9">
        <v>25</v>
      </c>
      <c r="C2386" s="10">
        <v>112</v>
      </c>
      <c r="D2386" s="9">
        <v>10</v>
      </c>
      <c r="E2386" s="9">
        <v>4</v>
      </c>
      <c r="F2386" s="9">
        <v>22</v>
      </c>
      <c r="G2386" s="9">
        <v>14</v>
      </c>
    </row>
    <row r="2387" spans="1:7" x14ac:dyDescent="0.25">
      <c r="A2387" s="9">
        <v>2511004</v>
      </c>
      <c r="B2387" s="9">
        <v>25</v>
      </c>
      <c r="C2387" s="10">
        <v>124</v>
      </c>
      <c r="D2387" s="9">
        <v>11</v>
      </c>
      <c r="E2387" s="9">
        <v>4</v>
      </c>
      <c r="F2387" s="9">
        <v>10</v>
      </c>
      <c r="G2387" s="9">
        <v>2</v>
      </c>
    </row>
    <row r="2388" spans="1:7" x14ac:dyDescent="0.25">
      <c r="A2388" s="9">
        <v>2512004</v>
      </c>
      <c r="B2388" s="9">
        <v>25</v>
      </c>
      <c r="C2388" s="10">
        <v>136</v>
      </c>
      <c r="D2388" s="9">
        <v>12</v>
      </c>
      <c r="E2388" s="9">
        <v>4</v>
      </c>
      <c r="F2388" s="9">
        <v>23</v>
      </c>
      <c r="G2388" s="9">
        <v>15</v>
      </c>
    </row>
    <row r="2389" spans="1:7" x14ac:dyDescent="0.25">
      <c r="A2389" s="9">
        <v>2513004</v>
      </c>
      <c r="B2389" s="9">
        <v>25</v>
      </c>
      <c r="C2389" s="10">
        <v>148</v>
      </c>
      <c r="D2389" s="9">
        <v>13</v>
      </c>
      <c r="E2389" s="9">
        <v>4</v>
      </c>
      <c r="F2389" s="9">
        <v>11</v>
      </c>
      <c r="G2389" s="9">
        <v>3</v>
      </c>
    </row>
    <row r="2390" spans="1:7" x14ac:dyDescent="0.25">
      <c r="A2390" s="9">
        <v>2514004</v>
      </c>
      <c r="B2390" s="9">
        <v>25</v>
      </c>
      <c r="C2390" s="10">
        <v>160</v>
      </c>
      <c r="D2390" s="9">
        <v>14</v>
      </c>
      <c r="E2390" s="9">
        <v>4</v>
      </c>
      <c r="F2390" s="9">
        <v>24</v>
      </c>
      <c r="G2390" s="9">
        <v>16</v>
      </c>
    </row>
    <row r="2391" spans="1:7" x14ac:dyDescent="0.25">
      <c r="A2391" s="9">
        <v>2515004</v>
      </c>
      <c r="B2391" s="9">
        <v>25</v>
      </c>
      <c r="C2391" s="10">
        <v>172</v>
      </c>
      <c r="D2391" s="9">
        <v>15</v>
      </c>
      <c r="E2391" s="9">
        <v>4</v>
      </c>
      <c r="F2391" s="9">
        <v>12</v>
      </c>
      <c r="G2391" s="9">
        <v>4</v>
      </c>
    </row>
    <row r="2392" spans="1:7" x14ac:dyDescent="0.25">
      <c r="A2392" s="9">
        <v>2516004</v>
      </c>
      <c r="B2392" s="9">
        <v>25</v>
      </c>
      <c r="C2392" s="10">
        <v>184</v>
      </c>
      <c r="D2392" s="9">
        <v>16</v>
      </c>
      <c r="E2392" s="9">
        <v>4</v>
      </c>
      <c r="F2392" s="9">
        <v>25</v>
      </c>
      <c r="G2392" s="9">
        <v>17</v>
      </c>
    </row>
    <row r="2393" spans="1:7" x14ac:dyDescent="0.25">
      <c r="A2393" s="9">
        <v>2517004</v>
      </c>
      <c r="B2393" s="9">
        <v>25</v>
      </c>
      <c r="C2393" s="10">
        <v>196</v>
      </c>
      <c r="D2393" s="9">
        <v>17</v>
      </c>
      <c r="E2393" s="9">
        <v>4</v>
      </c>
      <c r="F2393" s="9">
        <v>13</v>
      </c>
      <c r="G2393" s="9">
        <v>5</v>
      </c>
    </row>
    <row r="2394" spans="1:7" x14ac:dyDescent="0.25">
      <c r="A2394" s="9">
        <v>2518004</v>
      </c>
      <c r="B2394" s="9">
        <v>25</v>
      </c>
      <c r="C2394" s="10">
        <v>208</v>
      </c>
      <c r="D2394" s="9">
        <v>18</v>
      </c>
      <c r="E2394" s="9">
        <v>4</v>
      </c>
      <c r="F2394" s="9">
        <v>1</v>
      </c>
      <c r="G2394" s="9">
        <v>18</v>
      </c>
    </row>
    <row r="2395" spans="1:7" x14ac:dyDescent="0.25">
      <c r="A2395" s="9">
        <v>2519004</v>
      </c>
      <c r="B2395" s="9">
        <v>25</v>
      </c>
      <c r="C2395" s="10">
        <v>220</v>
      </c>
      <c r="D2395" s="9">
        <v>19</v>
      </c>
      <c r="E2395" s="9">
        <v>4</v>
      </c>
      <c r="F2395" s="9">
        <v>14</v>
      </c>
      <c r="G2395" s="9">
        <v>6</v>
      </c>
    </row>
    <row r="2396" spans="1:7" x14ac:dyDescent="0.25">
      <c r="A2396" s="9">
        <v>2520004</v>
      </c>
      <c r="B2396" s="9">
        <v>25</v>
      </c>
      <c r="C2396" s="10">
        <v>232</v>
      </c>
      <c r="D2396" s="9">
        <v>20</v>
      </c>
      <c r="E2396" s="9">
        <v>4</v>
      </c>
      <c r="F2396" s="9">
        <v>2</v>
      </c>
      <c r="G2396" s="9">
        <v>19</v>
      </c>
    </row>
    <row r="2397" spans="1:7" x14ac:dyDescent="0.25">
      <c r="A2397" s="9">
        <v>2521004</v>
      </c>
      <c r="B2397" s="9">
        <v>25</v>
      </c>
      <c r="C2397" s="10">
        <v>244</v>
      </c>
      <c r="D2397" s="9">
        <v>21</v>
      </c>
      <c r="E2397" s="9">
        <v>4</v>
      </c>
      <c r="F2397" s="9">
        <v>15</v>
      </c>
      <c r="G2397" s="9">
        <v>7</v>
      </c>
    </row>
    <row r="2398" spans="1:7" x14ac:dyDescent="0.25">
      <c r="A2398" s="9">
        <v>2522004</v>
      </c>
      <c r="B2398" s="9">
        <v>25</v>
      </c>
      <c r="C2398" s="10">
        <v>256</v>
      </c>
      <c r="D2398" s="9">
        <v>22</v>
      </c>
      <c r="E2398" s="9">
        <v>4</v>
      </c>
      <c r="F2398" s="9">
        <v>3</v>
      </c>
      <c r="G2398" s="9">
        <v>20</v>
      </c>
    </row>
    <row r="2399" spans="1:7" x14ac:dyDescent="0.25">
      <c r="A2399" s="9">
        <v>2523004</v>
      </c>
      <c r="B2399" s="9">
        <v>25</v>
      </c>
      <c r="C2399" s="10">
        <v>268</v>
      </c>
      <c r="D2399" s="9">
        <v>23</v>
      </c>
      <c r="E2399" s="9">
        <v>4</v>
      </c>
      <c r="F2399" s="9">
        <v>16</v>
      </c>
      <c r="G2399" s="9">
        <v>8</v>
      </c>
    </row>
    <row r="2400" spans="1:7" x14ac:dyDescent="0.25">
      <c r="A2400" s="9">
        <v>2524004</v>
      </c>
      <c r="B2400" s="9">
        <v>25</v>
      </c>
      <c r="C2400" s="10">
        <v>280</v>
      </c>
      <c r="D2400" s="9">
        <v>24</v>
      </c>
      <c r="E2400" s="9">
        <v>4</v>
      </c>
      <c r="F2400" s="9">
        <v>4</v>
      </c>
      <c r="G2400" s="9">
        <v>21</v>
      </c>
    </row>
    <row r="2401" spans="1:7" x14ac:dyDescent="0.25">
      <c r="A2401" s="9">
        <v>2525004</v>
      </c>
      <c r="B2401" s="9">
        <v>25</v>
      </c>
      <c r="C2401" s="10">
        <v>292</v>
      </c>
      <c r="D2401" s="9">
        <v>25</v>
      </c>
      <c r="E2401" s="9">
        <v>4</v>
      </c>
      <c r="F2401" s="9">
        <v>17</v>
      </c>
      <c r="G2401" s="9">
        <v>9</v>
      </c>
    </row>
    <row r="2402" spans="1:7" x14ac:dyDescent="0.25">
      <c r="A2402" s="9">
        <v>2501005</v>
      </c>
      <c r="B2402" s="9">
        <v>25</v>
      </c>
      <c r="C2402" s="10">
        <v>5</v>
      </c>
      <c r="D2402" s="9">
        <v>1</v>
      </c>
      <c r="E2402" s="9">
        <v>5</v>
      </c>
      <c r="F2402" s="9">
        <v>6</v>
      </c>
      <c r="G2402" s="9">
        <v>21</v>
      </c>
    </row>
    <row r="2403" spans="1:7" x14ac:dyDescent="0.25">
      <c r="A2403" s="9">
        <v>2502005</v>
      </c>
      <c r="B2403" s="9">
        <v>25</v>
      </c>
      <c r="C2403" s="10">
        <v>17</v>
      </c>
      <c r="D2403" s="9">
        <v>2</v>
      </c>
      <c r="E2403" s="9">
        <v>5</v>
      </c>
      <c r="F2403" s="9">
        <v>19</v>
      </c>
      <c r="G2403" s="9">
        <v>9</v>
      </c>
    </row>
    <row r="2404" spans="1:7" x14ac:dyDescent="0.25">
      <c r="A2404" s="9">
        <v>2503005</v>
      </c>
      <c r="B2404" s="9">
        <v>25</v>
      </c>
      <c r="C2404" s="10">
        <v>29</v>
      </c>
      <c r="D2404" s="9">
        <v>3</v>
      </c>
      <c r="E2404" s="9">
        <v>5</v>
      </c>
      <c r="F2404" s="9">
        <v>7</v>
      </c>
      <c r="G2404" s="9">
        <v>22</v>
      </c>
    </row>
    <row r="2405" spans="1:7" x14ac:dyDescent="0.25">
      <c r="A2405" s="9">
        <v>2504005</v>
      </c>
      <c r="B2405" s="9">
        <v>25</v>
      </c>
      <c r="C2405" s="10">
        <v>41</v>
      </c>
      <c r="D2405" s="9">
        <v>4</v>
      </c>
      <c r="E2405" s="9">
        <v>5</v>
      </c>
      <c r="F2405" s="9">
        <v>20</v>
      </c>
      <c r="G2405" s="9">
        <v>10</v>
      </c>
    </row>
    <row r="2406" spans="1:7" x14ac:dyDescent="0.25">
      <c r="A2406" s="9">
        <v>2505005</v>
      </c>
      <c r="B2406" s="9">
        <v>25</v>
      </c>
      <c r="C2406" s="10">
        <v>53</v>
      </c>
      <c r="D2406" s="9">
        <v>5</v>
      </c>
      <c r="E2406" s="9">
        <v>5</v>
      </c>
      <c r="F2406" s="9">
        <v>8</v>
      </c>
      <c r="G2406" s="9">
        <v>23</v>
      </c>
    </row>
    <row r="2407" spans="1:7" x14ac:dyDescent="0.25">
      <c r="A2407" s="9">
        <v>2506005</v>
      </c>
      <c r="B2407" s="9">
        <v>25</v>
      </c>
      <c r="C2407" s="10">
        <v>65</v>
      </c>
      <c r="D2407" s="9">
        <v>6</v>
      </c>
      <c r="E2407" s="9">
        <v>5</v>
      </c>
      <c r="F2407" s="9">
        <v>21</v>
      </c>
      <c r="G2407" s="9">
        <v>11</v>
      </c>
    </row>
    <row r="2408" spans="1:7" x14ac:dyDescent="0.25">
      <c r="A2408" s="9">
        <v>2507005</v>
      </c>
      <c r="B2408" s="9">
        <v>25</v>
      </c>
      <c r="C2408" s="10">
        <v>77</v>
      </c>
      <c r="D2408" s="9">
        <v>7</v>
      </c>
      <c r="E2408" s="9">
        <v>5</v>
      </c>
      <c r="F2408" s="9">
        <v>9</v>
      </c>
      <c r="G2408" s="9">
        <v>24</v>
      </c>
    </row>
    <row r="2409" spans="1:7" x14ac:dyDescent="0.25">
      <c r="A2409" s="9">
        <v>2508005</v>
      </c>
      <c r="B2409" s="9">
        <v>25</v>
      </c>
      <c r="C2409" s="10">
        <v>89</v>
      </c>
      <c r="D2409" s="9">
        <v>8</v>
      </c>
      <c r="E2409" s="9">
        <v>5</v>
      </c>
      <c r="F2409" s="9">
        <v>22</v>
      </c>
      <c r="G2409" s="9">
        <v>12</v>
      </c>
    </row>
    <row r="2410" spans="1:7" x14ac:dyDescent="0.25">
      <c r="A2410" s="9">
        <v>2509005</v>
      </c>
      <c r="B2410" s="9">
        <v>25</v>
      </c>
      <c r="C2410" s="10">
        <v>101</v>
      </c>
      <c r="D2410" s="9">
        <v>9</v>
      </c>
      <c r="E2410" s="9">
        <v>5</v>
      </c>
      <c r="F2410" s="9">
        <v>10</v>
      </c>
      <c r="G2410" s="9">
        <v>25</v>
      </c>
    </row>
    <row r="2411" spans="1:7" x14ac:dyDescent="0.25">
      <c r="A2411" s="9">
        <v>2510005</v>
      </c>
      <c r="B2411" s="9">
        <v>25</v>
      </c>
      <c r="C2411" s="10">
        <v>113</v>
      </c>
      <c r="D2411" s="9">
        <v>10</v>
      </c>
      <c r="E2411" s="9">
        <v>5</v>
      </c>
      <c r="F2411" s="9">
        <v>23</v>
      </c>
      <c r="G2411" s="9">
        <v>13</v>
      </c>
    </row>
    <row r="2412" spans="1:7" x14ac:dyDescent="0.25">
      <c r="A2412" s="9">
        <v>2511005</v>
      </c>
      <c r="B2412" s="9">
        <v>25</v>
      </c>
      <c r="C2412" s="10">
        <v>125</v>
      </c>
      <c r="D2412" s="9">
        <v>11</v>
      </c>
      <c r="E2412" s="9">
        <v>5</v>
      </c>
      <c r="F2412" s="9">
        <v>11</v>
      </c>
      <c r="G2412" s="9">
        <v>1</v>
      </c>
    </row>
    <row r="2413" spans="1:7" x14ac:dyDescent="0.25">
      <c r="A2413" s="9">
        <v>2512005</v>
      </c>
      <c r="B2413" s="9">
        <v>25</v>
      </c>
      <c r="C2413" s="10">
        <v>137</v>
      </c>
      <c r="D2413" s="9">
        <v>12</v>
      </c>
      <c r="E2413" s="9">
        <v>5</v>
      </c>
      <c r="F2413" s="9">
        <v>24</v>
      </c>
      <c r="G2413" s="9">
        <v>14</v>
      </c>
    </row>
    <row r="2414" spans="1:7" x14ac:dyDescent="0.25">
      <c r="A2414" s="9">
        <v>2513005</v>
      </c>
      <c r="B2414" s="9">
        <v>25</v>
      </c>
      <c r="C2414" s="10">
        <v>149</v>
      </c>
      <c r="D2414" s="9">
        <v>13</v>
      </c>
      <c r="E2414" s="9">
        <v>5</v>
      </c>
      <c r="F2414" s="9">
        <v>12</v>
      </c>
      <c r="G2414" s="9">
        <v>2</v>
      </c>
    </row>
    <row r="2415" spans="1:7" x14ac:dyDescent="0.25">
      <c r="A2415" s="9">
        <v>2514005</v>
      </c>
      <c r="B2415" s="9">
        <v>25</v>
      </c>
      <c r="C2415" s="10">
        <v>161</v>
      </c>
      <c r="D2415" s="9">
        <v>14</v>
      </c>
      <c r="E2415" s="9">
        <v>5</v>
      </c>
      <c r="F2415" s="9">
        <v>25</v>
      </c>
      <c r="G2415" s="9">
        <v>15</v>
      </c>
    </row>
    <row r="2416" spans="1:7" x14ac:dyDescent="0.25">
      <c r="A2416" s="9">
        <v>2515005</v>
      </c>
      <c r="B2416" s="9">
        <v>25</v>
      </c>
      <c r="C2416" s="10">
        <v>173</v>
      </c>
      <c r="D2416" s="9">
        <v>15</v>
      </c>
      <c r="E2416" s="9">
        <v>5</v>
      </c>
      <c r="F2416" s="9">
        <v>13</v>
      </c>
      <c r="G2416" s="9">
        <v>3</v>
      </c>
    </row>
    <row r="2417" spans="1:7" x14ac:dyDescent="0.25">
      <c r="A2417" s="9">
        <v>2516005</v>
      </c>
      <c r="B2417" s="9">
        <v>25</v>
      </c>
      <c r="C2417" s="10">
        <v>185</v>
      </c>
      <c r="D2417" s="9">
        <v>16</v>
      </c>
      <c r="E2417" s="9">
        <v>5</v>
      </c>
      <c r="F2417" s="9">
        <v>1</v>
      </c>
      <c r="G2417" s="9">
        <v>16</v>
      </c>
    </row>
    <row r="2418" spans="1:7" x14ac:dyDescent="0.25">
      <c r="A2418" s="9">
        <v>2517005</v>
      </c>
      <c r="B2418" s="9">
        <v>25</v>
      </c>
      <c r="C2418" s="10">
        <v>197</v>
      </c>
      <c r="D2418" s="9">
        <v>17</v>
      </c>
      <c r="E2418" s="9">
        <v>5</v>
      </c>
      <c r="F2418" s="9">
        <v>14</v>
      </c>
      <c r="G2418" s="9">
        <v>4</v>
      </c>
    </row>
    <row r="2419" spans="1:7" x14ac:dyDescent="0.25">
      <c r="A2419" s="9">
        <v>2518005</v>
      </c>
      <c r="B2419" s="9">
        <v>25</v>
      </c>
      <c r="C2419" s="10">
        <v>209</v>
      </c>
      <c r="D2419" s="9">
        <v>18</v>
      </c>
      <c r="E2419" s="9">
        <v>5</v>
      </c>
      <c r="F2419" s="9">
        <v>2</v>
      </c>
      <c r="G2419" s="9">
        <v>17</v>
      </c>
    </row>
    <row r="2420" spans="1:7" x14ac:dyDescent="0.25">
      <c r="A2420" s="9">
        <v>2519005</v>
      </c>
      <c r="B2420" s="9">
        <v>25</v>
      </c>
      <c r="C2420" s="10">
        <v>221</v>
      </c>
      <c r="D2420" s="9">
        <v>19</v>
      </c>
      <c r="E2420" s="9">
        <v>5</v>
      </c>
      <c r="F2420" s="9">
        <v>15</v>
      </c>
      <c r="G2420" s="9">
        <v>5</v>
      </c>
    </row>
    <row r="2421" spans="1:7" x14ac:dyDescent="0.25">
      <c r="A2421" s="9">
        <v>2520005</v>
      </c>
      <c r="B2421" s="9">
        <v>25</v>
      </c>
      <c r="C2421" s="10">
        <v>233</v>
      </c>
      <c r="D2421" s="9">
        <v>20</v>
      </c>
      <c r="E2421" s="9">
        <v>5</v>
      </c>
      <c r="F2421" s="9">
        <v>3</v>
      </c>
      <c r="G2421" s="9">
        <v>18</v>
      </c>
    </row>
    <row r="2422" spans="1:7" x14ac:dyDescent="0.25">
      <c r="A2422" s="9">
        <v>2521005</v>
      </c>
      <c r="B2422" s="9">
        <v>25</v>
      </c>
      <c r="C2422" s="10">
        <v>245</v>
      </c>
      <c r="D2422" s="9">
        <v>21</v>
      </c>
      <c r="E2422" s="9">
        <v>5</v>
      </c>
      <c r="F2422" s="9">
        <v>16</v>
      </c>
      <c r="G2422" s="9">
        <v>6</v>
      </c>
    </row>
    <row r="2423" spans="1:7" x14ac:dyDescent="0.25">
      <c r="A2423" s="9">
        <v>2522005</v>
      </c>
      <c r="B2423" s="9">
        <v>25</v>
      </c>
      <c r="C2423" s="10">
        <v>257</v>
      </c>
      <c r="D2423" s="9">
        <v>22</v>
      </c>
      <c r="E2423" s="9">
        <v>5</v>
      </c>
      <c r="F2423" s="9">
        <v>4</v>
      </c>
      <c r="G2423" s="9">
        <v>19</v>
      </c>
    </row>
    <row r="2424" spans="1:7" x14ac:dyDescent="0.25">
      <c r="A2424" s="9">
        <v>2523005</v>
      </c>
      <c r="B2424" s="9">
        <v>25</v>
      </c>
      <c r="C2424" s="10">
        <v>269</v>
      </c>
      <c r="D2424" s="9">
        <v>23</v>
      </c>
      <c r="E2424" s="9">
        <v>5</v>
      </c>
      <c r="F2424" s="9">
        <v>17</v>
      </c>
      <c r="G2424" s="9">
        <v>7</v>
      </c>
    </row>
    <row r="2425" spans="1:7" x14ac:dyDescent="0.25">
      <c r="A2425" s="9">
        <v>2524005</v>
      </c>
      <c r="B2425" s="9">
        <v>25</v>
      </c>
      <c r="C2425" s="10">
        <v>281</v>
      </c>
      <c r="D2425" s="9">
        <v>24</v>
      </c>
      <c r="E2425" s="9">
        <v>5</v>
      </c>
      <c r="F2425" s="9">
        <v>5</v>
      </c>
      <c r="G2425" s="9">
        <v>20</v>
      </c>
    </row>
    <row r="2426" spans="1:7" x14ac:dyDescent="0.25">
      <c r="A2426" s="9">
        <v>2525005</v>
      </c>
      <c r="B2426" s="9">
        <v>25</v>
      </c>
      <c r="C2426" s="10">
        <v>293</v>
      </c>
      <c r="D2426" s="9">
        <v>25</v>
      </c>
      <c r="E2426" s="9">
        <v>5</v>
      </c>
      <c r="F2426" s="9">
        <v>18</v>
      </c>
      <c r="G2426" s="9">
        <v>8</v>
      </c>
    </row>
    <row r="2427" spans="1:7" x14ac:dyDescent="0.25">
      <c r="A2427" s="9">
        <v>2501006</v>
      </c>
      <c r="B2427" s="9">
        <v>25</v>
      </c>
      <c r="C2427" s="10">
        <v>6</v>
      </c>
      <c r="D2427" s="9">
        <v>1</v>
      </c>
      <c r="E2427" s="9">
        <v>6</v>
      </c>
      <c r="F2427" s="9">
        <v>7</v>
      </c>
      <c r="G2427" s="9">
        <v>20</v>
      </c>
    </row>
    <row r="2428" spans="1:7" x14ac:dyDescent="0.25">
      <c r="A2428" s="9">
        <v>2502006</v>
      </c>
      <c r="B2428" s="9">
        <v>25</v>
      </c>
      <c r="C2428" s="10">
        <v>18</v>
      </c>
      <c r="D2428" s="9">
        <v>2</v>
      </c>
      <c r="E2428" s="9">
        <v>6</v>
      </c>
      <c r="F2428" s="9">
        <v>20</v>
      </c>
      <c r="G2428" s="9">
        <v>8</v>
      </c>
    </row>
    <row r="2429" spans="1:7" x14ac:dyDescent="0.25">
      <c r="A2429" s="9">
        <v>2503006</v>
      </c>
      <c r="B2429" s="9">
        <v>25</v>
      </c>
      <c r="C2429" s="10">
        <v>30</v>
      </c>
      <c r="D2429" s="9">
        <v>3</v>
      </c>
      <c r="E2429" s="9">
        <v>6</v>
      </c>
      <c r="F2429" s="9">
        <v>8</v>
      </c>
      <c r="G2429" s="9">
        <v>21</v>
      </c>
    </row>
    <row r="2430" spans="1:7" x14ac:dyDescent="0.25">
      <c r="A2430" s="9">
        <v>2504006</v>
      </c>
      <c r="B2430" s="9">
        <v>25</v>
      </c>
      <c r="C2430" s="10">
        <v>42</v>
      </c>
      <c r="D2430" s="9">
        <v>4</v>
      </c>
      <c r="E2430" s="9">
        <v>6</v>
      </c>
      <c r="F2430" s="9">
        <v>21</v>
      </c>
      <c r="G2430" s="9">
        <v>9</v>
      </c>
    </row>
    <row r="2431" spans="1:7" x14ac:dyDescent="0.25">
      <c r="A2431" s="9">
        <v>2505006</v>
      </c>
      <c r="B2431" s="9">
        <v>25</v>
      </c>
      <c r="C2431" s="10">
        <v>54</v>
      </c>
      <c r="D2431" s="9">
        <v>5</v>
      </c>
      <c r="E2431" s="9">
        <v>6</v>
      </c>
      <c r="F2431" s="9">
        <v>9</v>
      </c>
      <c r="G2431" s="9">
        <v>22</v>
      </c>
    </row>
    <row r="2432" spans="1:7" x14ac:dyDescent="0.25">
      <c r="A2432" s="9">
        <v>2506006</v>
      </c>
      <c r="B2432" s="9">
        <v>25</v>
      </c>
      <c r="C2432" s="10">
        <v>66</v>
      </c>
      <c r="D2432" s="9">
        <v>6</v>
      </c>
      <c r="E2432" s="9">
        <v>6</v>
      </c>
      <c r="F2432" s="9">
        <v>22</v>
      </c>
      <c r="G2432" s="9">
        <v>10</v>
      </c>
    </row>
    <row r="2433" spans="1:7" x14ac:dyDescent="0.25">
      <c r="A2433" s="9">
        <v>2507006</v>
      </c>
      <c r="B2433" s="9">
        <v>25</v>
      </c>
      <c r="C2433" s="10">
        <v>78</v>
      </c>
      <c r="D2433" s="9">
        <v>7</v>
      </c>
      <c r="E2433" s="9">
        <v>6</v>
      </c>
      <c r="F2433" s="9">
        <v>10</v>
      </c>
      <c r="G2433" s="9">
        <v>23</v>
      </c>
    </row>
    <row r="2434" spans="1:7" x14ac:dyDescent="0.25">
      <c r="A2434" s="9">
        <v>2508006</v>
      </c>
      <c r="B2434" s="9">
        <v>25</v>
      </c>
      <c r="C2434" s="10">
        <v>90</v>
      </c>
      <c r="D2434" s="9">
        <v>8</v>
      </c>
      <c r="E2434" s="9">
        <v>6</v>
      </c>
      <c r="F2434" s="9">
        <v>23</v>
      </c>
      <c r="G2434" s="9">
        <v>11</v>
      </c>
    </row>
    <row r="2435" spans="1:7" x14ac:dyDescent="0.25">
      <c r="A2435" s="9">
        <v>2509006</v>
      </c>
      <c r="B2435" s="9">
        <v>25</v>
      </c>
      <c r="C2435" s="10">
        <v>102</v>
      </c>
      <c r="D2435" s="9">
        <v>9</v>
      </c>
      <c r="E2435" s="9">
        <v>6</v>
      </c>
      <c r="F2435" s="9">
        <v>11</v>
      </c>
      <c r="G2435" s="9">
        <v>24</v>
      </c>
    </row>
    <row r="2436" spans="1:7" x14ac:dyDescent="0.25">
      <c r="A2436" s="9">
        <v>2510006</v>
      </c>
      <c r="B2436" s="9">
        <v>25</v>
      </c>
      <c r="C2436" s="10">
        <v>114</v>
      </c>
      <c r="D2436" s="9">
        <v>10</v>
      </c>
      <c r="E2436" s="9">
        <v>6</v>
      </c>
      <c r="F2436" s="9">
        <v>24</v>
      </c>
      <c r="G2436" s="9">
        <v>12</v>
      </c>
    </row>
    <row r="2437" spans="1:7" x14ac:dyDescent="0.25">
      <c r="A2437" s="9">
        <v>2511006</v>
      </c>
      <c r="B2437" s="9">
        <v>25</v>
      </c>
      <c r="C2437" s="10">
        <v>126</v>
      </c>
      <c r="D2437" s="9">
        <v>11</v>
      </c>
      <c r="E2437" s="9">
        <v>6</v>
      </c>
      <c r="F2437" s="9">
        <v>12</v>
      </c>
      <c r="G2437" s="9">
        <v>25</v>
      </c>
    </row>
    <row r="2438" spans="1:7" x14ac:dyDescent="0.25">
      <c r="A2438" s="9">
        <v>2512006</v>
      </c>
      <c r="B2438" s="9">
        <v>25</v>
      </c>
      <c r="C2438" s="10">
        <v>138</v>
      </c>
      <c r="D2438" s="9">
        <v>12</v>
      </c>
      <c r="E2438" s="9">
        <v>6</v>
      </c>
      <c r="F2438" s="9">
        <v>25</v>
      </c>
      <c r="G2438" s="9">
        <v>13</v>
      </c>
    </row>
    <row r="2439" spans="1:7" x14ac:dyDescent="0.25">
      <c r="A2439" s="9">
        <v>2513006</v>
      </c>
      <c r="B2439" s="9">
        <v>25</v>
      </c>
      <c r="C2439" s="10">
        <v>150</v>
      </c>
      <c r="D2439" s="9">
        <v>13</v>
      </c>
      <c r="E2439" s="9">
        <v>6</v>
      </c>
      <c r="F2439" s="9">
        <v>13</v>
      </c>
      <c r="G2439" s="9">
        <v>1</v>
      </c>
    </row>
    <row r="2440" spans="1:7" x14ac:dyDescent="0.25">
      <c r="A2440" s="9">
        <v>2514006</v>
      </c>
      <c r="B2440" s="9">
        <v>25</v>
      </c>
      <c r="C2440" s="10">
        <v>162</v>
      </c>
      <c r="D2440" s="9">
        <v>14</v>
      </c>
      <c r="E2440" s="9">
        <v>6</v>
      </c>
      <c r="F2440" s="9">
        <v>1</v>
      </c>
      <c r="G2440" s="9">
        <v>14</v>
      </c>
    </row>
    <row r="2441" spans="1:7" x14ac:dyDescent="0.25">
      <c r="A2441" s="9">
        <v>2515006</v>
      </c>
      <c r="B2441" s="9">
        <v>25</v>
      </c>
      <c r="C2441" s="10">
        <v>174</v>
      </c>
      <c r="D2441" s="9">
        <v>15</v>
      </c>
      <c r="E2441" s="9">
        <v>6</v>
      </c>
      <c r="F2441" s="9">
        <v>14</v>
      </c>
      <c r="G2441" s="9">
        <v>2</v>
      </c>
    </row>
    <row r="2442" spans="1:7" x14ac:dyDescent="0.25">
      <c r="A2442" s="9">
        <v>2516006</v>
      </c>
      <c r="B2442" s="9">
        <v>25</v>
      </c>
      <c r="C2442" s="10">
        <v>186</v>
      </c>
      <c r="D2442" s="9">
        <v>16</v>
      </c>
      <c r="E2442" s="9">
        <v>6</v>
      </c>
      <c r="F2442" s="9">
        <v>2</v>
      </c>
      <c r="G2442" s="9">
        <v>15</v>
      </c>
    </row>
    <row r="2443" spans="1:7" x14ac:dyDescent="0.25">
      <c r="A2443" s="9">
        <v>2517006</v>
      </c>
      <c r="B2443" s="9">
        <v>25</v>
      </c>
      <c r="C2443" s="10">
        <v>198</v>
      </c>
      <c r="D2443" s="9">
        <v>17</v>
      </c>
      <c r="E2443" s="9">
        <v>6</v>
      </c>
      <c r="F2443" s="9">
        <v>15</v>
      </c>
      <c r="G2443" s="9">
        <v>3</v>
      </c>
    </row>
    <row r="2444" spans="1:7" x14ac:dyDescent="0.25">
      <c r="A2444" s="9">
        <v>2518006</v>
      </c>
      <c r="B2444" s="9">
        <v>25</v>
      </c>
      <c r="C2444" s="10">
        <v>210</v>
      </c>
      <c r="D2444" s="9">
        <v>18</v>
      </c>
      <c r="E2444" s="9">
        <v>6</v>
      </c>
      <c r="F2444" s="9">
        <v>3</v>
      </c>
      <c r="G2444" s="9">
        <v>16</v>
      </c>
    </row>
    <row r="2445" spans="1:7" x14ac:dyDescent="0.25">
      <c r="A2445" s="9">
        <v>2519006</v>
      </c>
      <c r="B2445" s="9">
        <v>25</v>
      </c>
      <c r="C2445" s="10">
        <v>222</v>
      </c>
      <c r="D2445" s="9">
        <v>19</v>
      </c>
      <c r="E2445" s="9">
        <v>6</v>
      </c>
      <c r="F2445" s="9">
        <v>16</v>
      </c>
      <c r="G2445" s="9">
        <v>4</v>
      </c>
    </row>
    <row r="2446" spans="1:7" x14ac:dyDescent="0.25">
      <c r="A2446" s="9">
        <v>2520006</v>
      </c>
      <c r="B2446" s="9">
        <v>25</v>
      </c>
      <c r="C2446" s="10">
        <v>234</v>
      </c>
      <c r="D2446" s="9">
        <v>20</v>
      </c>
      <c r="E2446" s="9">
        <v>6</v>
      </c>
      <c r="F2446" s="9">
        <v>4</v>
      </c>
      <c r="G2446" s="9">
        <v>17</v>
      </c>
    </row>
    <row r="2447" spans="1:7" x14ac:dyDescent="0.25">
      <c r="A2447" s="9">
        <v>2521006</v>
      </c>
      <c r="B2447" s="9">
        <v>25</v>
      </c>
      <c r="C2447" s="10">
        <v>246</v>
      </c>
      <c r="D2447" s="9">
        <v>21</v>
      </c>
      <c r="E2447" s="9">
        <v>6</v>
      </c>
      <c r="F2447" s="9">
        <v>17</v>
      </c>
      <c r="G2447" s="9">
        <v>5</v>
      </c>
    </row>
    <row r="2448" spans="1:7" x14ac:dyDescent="0.25">
      <c r="A2448" s="9">
        <v>2522006</v>
      </c>
      <c r="B2448" s="9">
        <v>25</v>
      </c>
      <c r="C2448" s="10">
        <v>258</v>
      </c>
      <c r="D2448" s="9">
        <v>22</v>
      </c>
      <c r="E2448" s="9">
        <v>6</v>
      </c>
      <c r="F2448" s="9">
        <v>5</v>
      </c>
      <c r="G2448" s="9">
        <v>18</v>
      </c>
    </row>
    <row r="2449" spans="1:7" x14ac:dyDescent="0.25">
      <c r="A2449" s="9">
        <v>2523006</v>
      </c>
      <c r="B2449" s="9">
        <v>25</v>
      </c>
      <c r="C2449" s="10">
        <v>270</v>
      </c>
      <c r="D2449" s="9">
        <v>23</v>
      </c>
      <c r="E2449" s="9">
        <v>6</v>
      </c>
      <c r="F2449" s="9">
        <v>18</v>
      </c>
      <c r="G2449" s="9">
        <v>6</v>
      </c>
    </row>
    <row r="2450" spans="1:7" x14ac:dyDescent="0.25">
      <c r="A2450" s="9">
        <v>2524006</v>
      </c>
      <c r="B2450" s="9">
        <v>25</v>
      </c>
      <c r="C2450" s="10">
        <v>282</v>
      </c>
      <c r="D2450" s="9">
        <v>24</v>
      </c>
      <c r="E2450" s="9">
        <v>6</v>
      </c>
      <c r="F2450" s="9">
        <v>6</v>
      </c>
      <c r="G2450" s="9">
        <v>19</v>
      </c>
    </row>
    <row r="2451" spans="1:7" x14ac:dyDescent="0.25">
      <c r="A2451" s="9">
        <v>2525006</v>
      </c>
      <c r="B2451" s="9">
        <v>25</v>
      </c>
      <c r="C2451" s="10">
        <v>294</v>
      </c>
      <c r="D2451" s="9">
        <v>25</v>
      </c>
      <c r="E2451" s="9">
        <v>6</v>
      </c>
      <c r="F2451" s="9">
        <v>19</v>
      </c>
      <c r="G2451" s="9">
        <v>7</v>
      </c>
    </row>
    <row r="2452" spans="1:7" x14ac:dyDescent="0.25">
      <c r="A2452" s="9">
        <v>2501007</v>
      </c>
      <c r="B2452" s="9">
        <v>25</v>
      </c>
      <c r="C2452" s="10">
        <v>7</v>
      </c>
      <c r="D2452" s="9">
        <v>1</v>
      </c>
      <c r="E2452" s="9">
        <v>7</v>
      </c>
      <c r="F2452" s="9">
        <v>8</v>
      </c>
      <c r="G2452" s="9">
        <v>19</v>
      </c>
    </row>
    <row r="2453" spans="1:7" x14ac:dyDescent="0.25">
      <c r="A2453" s="9">
        <v>2502007</v>
      </c>
      <c r="B2453" s="9">
        <v>25</v>
      </c>
      <c r="C2453" s="10">
        <v>19</v>
      </c>
      <c r="D2453" s="9">
        <v>2</v>
      </c>
      <c r="E2453" s="9">
        <v>7</v>
      </c>
      <c r="F2453" s="9">
        <v>21</v>
      </c>
      <c r="G2453" s="9">
        <v>7</v>
      </c>
    </row>
    <row r="2454" spans="1:7" x14ac:dyDescent="0.25">
      <c r="A2454" s="9">
        <v>2503007</v>
      </c>
      <c r="B2454" s="9">
        <v>25</v>
      </c>
      <c r="C2454" s="10">
        <v>31</v>
      </c>
      <c r="D2454" s="9">
        <v>3</v>
      </c>
      <c r="E2454" s="9">
        <v>7</v>
      </c>
      <c r="F2454" s="9">
        <v>9</v>
      </c>
      <c r="G2454" s="9">
        <v>20</v>
      </c>
    </row>
    <row r="2455" spans="1:7" x14ac:dyDescent="0.25">
      <c r="A2455" s="9">
        <v>2504007</v>
      </c>
      <c r="B2455" s="9">
        <v>25</v>
      </c>
      <c r="C2455" s="10">
        <v>43</v>
      </c>
      <c r="D2455" s="9">
        <v>4</v>
      </c>
      <c r="E2455" s="9">
        <v>7</v>
      </c>
      <c r="F2455" s="9">
        <v>22</v>
      </c>
      <c r="G2455" s="9">
        <v>8</v>
      </c>
    </row>
    <row r="2456" spans="1:7" x14ac:dyDescent="0.25">
      <c r="A2456" s="9">
        <v>2505007</v>
      </c>
      <c r="B2456" s="9">
        <v>25</v>
      </c>
      <c r="C2456" s="10">
        <v>55</v>
      </c>
      <c r="D2456" s="9">
        <v>5</v>
      </c>
      <c r="E2456" s="9">
        <v>7</v>
      </c>
      <c r="F2456" s="9">
        <v>10</v>
      </c>
      <c r="G2456" s="9">
        <v>21</v>
      </c>
    </row>
    <row r="2457" spans="1:7" x14ac:dyDescent="0.25">
      <c r="A2457" s="9">
        <v>2506007</v>
      </c>
      <c r="B2457" s="9">
        <v>25</v>
      </c>
      <c r="C2457" s="10">
        <v>67</v>
      </c>
      <c r="D2457" s="9">
        <v>6</v>
      </c>
      <c r="E2457" s="9">
        <v>7</v>
      </c>
      <c r="F2457" s="9">
        <v>23</v>
      </c>
      <c r="G2457" s="9">
        <v>9</v>
      </c>
    </row>
    <row r="2458" spans="1:7" x14ac:dyDescent="0.25">
      <c r="A2458" s="9">
        <v>2507007</v>
      </c>
      <c r="B2458" s="9">
        <v>25</v>
      </c>
      <c r="C2458" s="10">
        <v>79</v>
      </c>
      <c r="D2458" s="9">
        <v>7</v>
      </c>
      <c r="E2458" s="9">
        <v>7</v>
      </c>
      <c r="F2458" s="9">
        <v>11</v>
      </c>
      <c r="G2458" s="9">
        <v>22</v>
      </c>
    </row>
    <row r="2459" spans="1:7" x14ac:dyDescent="0.25">
      <c r="A2459" s="9">
        <v>2508007</v>
      </c>
      <c r="B2459" s="9">
        <v>25</v>
      </c>
      <c r="C2459" s="10">
        <v>91</v>
      </c>
      <c r="D2459" s="9">
        <v>8</v>
      </c>
      <c r="E2459" s="9">
        <v>7</v>
      </c>
      <c r="F2459" s="9">
        <v>24</v>
      </c>
      <c r="G2459" s="9">
        <v>10</v>
      </c>
    </row>
    <row r="2460" spans="1:7" x14ac:dyDescent="0.25">
      <c r="A2460" s="9">
        <v>2509007</v>
      </c>
      <c r="B2460" s="9">
        <v>25</v>
      </c>
      <c r="C2460" s="10">
        <v>103</v>
      </c>
      <c r="D2460" s="9">
        <v>9</v>
      </c>
      <c r="E2460" s="9">
        <v>7</v>
      </c>
      <c r="F2460" s="9">
        <v>12</v>
      </c>
      <c r="G2460" s="9">
        <v>23</v>
      </c>
    </row>
    <row r="2461" spans="1:7" x14ac:dyDescent="0.25">
      <c r="A2461" s="9">
        <v>2510007</v>
      </c>
      <c r="B2461" s="9">
        <v>25</v>
      </c>
      <c r="C2461" s="10">
        <v>115</v>
      </c>
      <c r="D2461" s="9">
        <v>10</v>
      </c>
      <c r="E2461" s="9">
        <v>7</v>
      </c>
      <c r="F2461" s="9">
        <v>25</v>
      </c>
      <c r="G2461" s="9">
        <v>11</v>
      </c>
    </row>
    <row r="2462" spans="1:7" x14ac:dyDescent="0.25">
      <c r="A2462" s="9">
        <v>2511007</v>
      </c>
      <c r="B2462" s="9">
        <v>25</v>
      </c>
      <c r="C2462" s="10">
        <v>127</v>
      </c>
      <c r="D2462" s="9">
        <v>11</v>
      </c>
      <c r="E2462" s="9">
        <v>7</v>
      </c>
      <c r="F2462" s="9">
        <v>13</v>
      </c>
      <c r="G2462" s="9">
        <v>24</v>
      </c>
    </row>
    <row r="2463" spans="1:7" x14ac:dyDescent="0.25">
      <c r="A2463" s="9">
        <v>2512007</v>
      </c>
      <c r="B2463" s="9">
        <v>25</v>
      </c>
      <c r="C2463" s="10">
        <v>139</v>
      </c>
      <c r="D2463" s="9">
        <v>12</v>
      </c>
      <c r="E2463" s="9">
        <v>7</v>
      </c>
      <c r="F2463" s="9">
        <v>1</v>
      </c>
      <c r="G2463" s="9">
        <v>12</v>
      </c>
    </row>
    <row r="2464" spans="1:7" x14ac:dyDescent="0.25">
      <c r="A2464" s="9">
        <v>2513007</v>
      </c>
      <c r="B2464" s="9">
        <v>25</v>
      </c>
      <c r="C2464" s="10">
        <v>151</v>
      </c>
      <c r="D2464" s="9">
        <v>13</v>
      </c>
      <c r="E2464" s="9">
        <v>7</v>
      </c>
      <c r="F2464" s="9">
        <v>14</v>
      </c>
      <c r="G2464" s="9">
        <v>25</v>
      </c>
    </row>
    <row r="2465" spans="1:7" x14ac:dyDescent="0.25">
      <c r="A2465" s="9">
        <v>2514007</v>
      </c>
      <c r="B2465" s="9">
        <v>25</v>
      </c>
      <c r="C2465" s="10">
        <v>163</v>
      </c>
      <c r="D2465" s="9">
        <v>14</v>
      </c>
      <c r="E2465" s="9">
        <v>7</v>
      </c>
      <c r="F2465" s="9">
        <v>2</v>
      </c>
      <c r="G2465" s="9">
        <v>13</v>
      </c>
    </row>
    <row r="2466" spans="1:7" x14ac:dyDescent="0.25">
      <c r="A2466" s="9">
        <v>2515007</v>
      </c>
      <c r="B2466" s="9">
        <v>25</v>
      </c>
      <c r="C2466" s="10">
        <v>175</v>
      </c>
      <c r="D2466" s="9">
        <v>15</v>
      </c>
      <c r="E2466" s="9">
        <v>7</v>
      </c>
      <c r="F2466" s="9">
        <v>15</v>
      </c>
      <c r="G2466" s="9">
        <v>1</v>
      </c>
    </row>
    <row r="2467" spans="1:7" x14ac:dyDescent="0.25">
      <c r="A2467" s="9">
        <v>2516007</v>
      </c>
      <c r="B2467" s="9">
        <v>25</v>
      </c>
      <c r="C2467" s="10">
        <v>187</v>
      </c>
      <c r="D2467" s="9">
        <v>16</v>
      </c>
      <c r="E2467" s="9">
        <v>7</v>
      </c>
      <c r="F2467" s="9">
        <v>3</v>
      </c>
      <c r="G2467" s="9">
        <v>14</v>
      </c>
    </row>
    <row r="2468" spans="1:7" x14ac:dyDescent="0.25">
      <c r="A2468" s="9">
        <v>2517007</v>
      </c>
      <c r="B2468" s="9">
        <v>25</v>
      </c>
      <c r="C2468" s="10">
        <v>199</v>
      </c>
      <c r="D2468" s="9">
        <v>17</v>
      </c>
      <c r="E2468" s="9">
        <v>7</v>
      </c>
      <c r="F2468" s="9">
        <v>16</v>
      </c>
      <c r="G2468" s="9">
        <v>2</v>
      </c>
    </row>
    <row r="2469" spans="1:7" x14ac:dyDescent="0.25">
      <c r="A2469" s="9">
        <v>2518007</v>
      </c>
      <c r="B2469" s="9">
        <v>25</v>
      </c>
      <c r="C2469" s="10">
        <v>211</v>
      </c>
      <c r="D2469" s="9">
        <v>18</v>
      </c>
      <c r="E2469" s="9">
        <v>7</v>
      </c>
      <c r="F2469" s="9">
        <v>4</v>
      </c>
      <c r="G2469" s="9">
        <v>15</v>
      </c>
    </row>
    <row r="2470" spans="1:7" x14ac:dyDescent="0.25">
      <c r="A2470" s="9">
        <v>2519007</v>
      </c>
      <c r="B2470" s="9">
        <v>25</v>
      </c>
      <c r="C2470" s="10">
        <v>223</v>
      </c>
      <c r="D2470" s="9">
        <v>19</v>
      </c>
      <c r="E2470" s="9">
        <v>7</v>
      </c>
      <c r="F2470" s="9">
        <v>17</v>
      </c>
      <c r="G2470" s="9">
        <v>3</v>
      </c>
    </row>
    <row r="2471" spans="1:7" x14ac:dyDescent="0.25">
      <c r="A2471" s="9">
        <v>2520007</v>
      </c>
      <c r="B2471" s="9">
        <v>25</v>
      </c>
      <c r="C2471" s="10">
        <v>235</v>
      </c>
      <c r="D2471" s="9">
        <v>20</v>
      </c>
      <c r="E2471" s="9">
        <v>7</v>
      </c>
      <c r="F2471" s="9">
        <v>5</v>
      </c>
      <c r="G2471" s="9">
        <v>16</v>
      </c>
    </row>
    <row r="2472" spans="1:7" x14ac:dyDescent="0.25">
      <c r="A2472" s="9">
        <v>2521007</v>
      </c>
      <c r="B2472" s="9">
        <v>25</v>
      </c>
      <c r="C2472" s="10">
        <v>247</v>
      </c>
      <c r="D2472" s="9">
        <v>21</v>
      </c>
      <c r="E2472" s="9">
        <v>7</v>
      </c>
      <c r="F2472" s="9">
        <v>18</v>
      </c>
      <c r="G2472" s="9">
        <v>4</v>
      </c>
    </row>
    <row r="2473" spans="1:7" x14ac:dyDescent="0.25">
      <c r="A2473" s="9">
        <v>2522007</v>
      </c>
      <c r="B2473" s="9">
        <v>25</v>
      </c>
      <c r="C2473" s="10">
        <v>259</v>
      </c>
      <c r="D2473" s="9">
        <v>22</v>
      </c>
      <c r="E2473" s="9">
        <v>7</v>
      </c>
      <c r="F2473" s="9">
        <v>6</v>
      </c>
      <c r="G2473" s="9">
        <v>17</v>
      </c>
    </row>
    <row r="2474" spans="1:7" x14ac:dyDescent="0.25">
      <c r="A2474" s="9">
        <v>2523007</v>
      </c>
      <c r="B2474" s="9">
        <v>25</v>
      </c>
      <c r="C2474" s="10">
        <v>271</v>
      </c>
      <c r="D2474" s="9">
        <v>23</v>
      </c>
      <c r="E2474" s="9">
        <v>7</v>
      </c>
      <c r="F2474" s="9">
        <v>19</v>
      </c>
      <c r="G2474" s="9">
        <v>5</v>
      </c>
    </row>
    <row r="2475" spans="1:7" x14ac:dyDescent="0.25">
      <c r="A2475" s="9">
        <v>2524007</v>
      </c>
      <c r="B2475" s="9">
        <v>25</v>
      </c>
      <c r="C2475" s="10">
        <v>283</v>
      </c>
      <c r="D2475" s="9">
        <v>24</v>
      </c>
      <c r="E2475" s="9">
        <v>7</v>
      </c>
      <c r="F2475" s="9">
        <v>7</v>
      </c>
      <c r="G2475" s="9">
        <v>18</v>
      </c>
    </row>
    <row r="2476" spans="1:7" x14ac:dyDescent="0.25">
      <c r="A2476" s="9">
        <v>2525007</v>
      </c>
      <c r="B2476" s="9">
        <v>25</v>
      </c>
      <c r="C2476" s="10">
        <v>295</v>
      </c>
      <c r="D2476" s="9">
        <v>25</v>
      </c>
      <c r="E2476" s="9">
        <v>7</v>
      </c>
      <c r="F2476" s="9">
        <v>20</v>
      </c>
      <c r="G2476" s="9">
        <v>6</v>
      </c>
    </row>
    <row r="2477" spans="1:7" x14ac:dyDescent="0.25">
      <c r="A2477" s="9">
        <v>2501008</v>
      </c>
      <c r="B2477" s="9">
        <v>25</v>
      </c>
      <c r="C2477" s="10">
        <v>8</v>
      </c>
      <c r="D2477" s="9">
        <v>1</v>
      </c>
      <c r="E2477" s="9">
        <v>8</v>
      </c>
      <c r="F2477" s="9">
        <v>9</v>
      </c>
      <c r="G2477" s="9">
        <v>18</v>
      </c>
    </row>
    <row r="2478" spans="1:7" x14ac:dyDescent="0.25">
      <c r="A2478" s="9">
        <v>2502008</v>
      </c>
      <c r="B2478" s="9">
        <v>25</v>
      </c>
      <c r="C2478" s="10">
        <v>20</v>
      </c>
      <c r="D2478" s="9">
        <v>2</v>
      </c>
      <c r="E2478" s="9">
        <v>8</v>
      </c>
      <c r="F2478" s="9">
        <v>22</v>
      </c>
      <c r="G2478" s="9">
        <v>6</v>
      </c>
    </row>
    <row r="2479" spans="1:7" x14ac:dyDescent="0.25">
      <c r="A2479" s="9">
        <v>2503008</v>
      </c>
      <c r="B2479" s="9">
        <v>25</v>
      </c>
      <c r="C2479" s="10">
        <v>32</v>
      </c>
      <c r="D2479" s="9">
        <v>3</v>
      </c>
      <c r="E2479" s="9">
        <v>8</v>
      </c>
      <c r="F2479" s="9">
        <v>10</v>
      </c>
      <c r="G2479" s="9">
        <v>19</v>
      </c>
    </row>
    <row r="2480" spans="1:7" x14ac:dyDescent="0.25">
      <c r="A2480" s="9">
        <v>2504008</v>
      </c>
      <c r="B2480" s="9">
        <v>25</v>
      </c>
      <c r="C2480" s="10">
        <v>44</v>
      </c>
      <c r="D2480" s="9">
        <v>4</v>
      </c>
      <c r="E2480" s="9">
        <v>8</v>
      </c>
      <c r="F2480" s="9">
        <v>23</v>
      </c>
      <c r="G2480" s="9">
        <v>7</v>
      </c>
    </row>
    <row r="2481" spans="1:7" x14ac:dyDescent="0.25">
      <c r="A2481" s="9">
        <v>2505008</v>
      </c>
      <c r="B2481" s="9">
        <v>25</v>
      </c>
      <c r="C2481" s="10">
        <v>56</v>
      </c>
      <c r="D2481" s="9">
        <v>5</v>
      </c>
      <c r="E2481" s="9">
        <v>8</v>
      </c>
      <c r="F2481" s="9">
        <v>11</v>
      </c>
      <c r="G2481" s="9">
        <v>20</v>
      </c>
    </row>
    <row r="2482" spans="1:7" x14ac:dyDescent="0.25">
      <c r="A2482" s="9">
        <v>2506008</v>
      </c>
      <c r="B2482" s="9">
        <v>25</v>
      </c>
      <c r="C2482" s="10">
        <v>68</v>
      </c>
      <c r="D2482" s="9">
        <v>6</v>
      </c>
      <c r="E2482" s="9">
        <v>8</v>
      </c>
      <c r="F2482" s="9">
        <v>24</v>
      </c>
      <c r="G2482" s="9">
        <v>8</v>
      </c>
    </row>
    <row r="2483" spans="1:7" x14ac:dyDescent="0.25">
      <c r="A2483" s="9">
        <v>2507008</v>
      </c>
      <c r="B2483" s="9">
        <v>25</v>
      </c>
      <c r="C2483" s="10">
        <v>80</v>
      </c>
      <c r="D2483" s="9">
        <v>7</v>
      </c>
      <c r="E2483" s="9">
        <v>8</v>
      </c>
      <c r="F2483" s="9">
        <v>12</v>
      </c>
      <c r="G2483" s="9">
        <v>21</v>
      </c>
    </row>
    <row r="2484" spans="1:7" x14ac:dyDescent="0.25">
      <c r="A2484" s="9">
        <v>2508008</v>
      </c>
      <c r="B2484" s="9">
        <v>25</v>
      </c>
      <c r="C2484" s="10">
        <v>92</v>
      </c>
      <c r="D2484" s="9">
        <v>8</v>
      </c>
      <c r="E2484" s="9">
        <v>8</v>
      </c>
      <c r="F2484" s="9">
        <v>25</v>
      </c>
      <c r="G2484" s="9">
        <v>9</v>
      </c>
    </row>
    <row r="2485" spans="1:7" x14ac:dyDescent="0.25">
      <c r="A2485" s="9">
        <v>2509008</v>
      </c>
      <c r="B2485" s="9">
        <v>25</v>
      </c>
      <c r="C2485" s="10">
        <v>104</v>
      </c>
      <c r="D2485" s="9">
        <v>9</v>
      </c>
      <c r="E2485" s="9">
        <v>8</v>
      </c>
      <c r="F2485" s="9">
        <v>13</v>
      </c>
      <c r="G2485" s="9">
        <v>22</v>
      </c>
    </row>
    <row r="2486" spans="1:7" x14ac:dyDescent="0.25">
      <c r="A2486" s="9">
        <v>2510008</v>
      </c>
      <c r="B2486" s="9">
        <v>25</v>
      </c>
      <c r="C2486" s="10">
        <v>116</v>
      </c>
      <c r="D2486" s="9">
        <v>10</v>
      </c>
      <c r="E2486" s="9">
        <v>8</v>
      </c>
      <c r="F2486" s="9">
        <v>1</v>
      </c>
      <c r="G2486" s="9">
        <v>10</v>
      </c>
    </row>
    <row r="2487" spans="1:7" x14ac:dyDescent="0.25">
      <c r="A2487" s="9">
        <v>2511008</v>
      </c>
      <c r="B2487" s="9">
        <v>25</v>
      </c>
      <c r="C2487" s="10">
        <v>128</v>
      </c>
      <c r="D2487" s="9">
        <v>11</v>
      </c>
      <c r="E2487" s="9">
        <v>8</v>
      </c>
      <c r="F2487" s="9">
        <v>14</v>
      </c>
      <c r="G2487" s="9">
        <v>23</v>
      </c>
    </row>
    <row r="2488" spans="1:7" x14ac:dyDescent="0.25">
      <c r="A2488" s="9">
        <v>2512008</v>
      </c>
      <c r="B2488" s="9">
        <v>25</v>
      </c>
      <c r="C2488" s="10">
        <v>140</v>
      </c>
      <c r="D2488" s="9">
        <v>12</v>
      </c>
      <c r="E2488" s="9">
        <v>8</v>
      </c>
      <c r="F2488" s="9">
        <v>2</v>
      </c>
      <c r="G2488" s="9">
        <v>11</v>
      </c>
    </row>
    <row r="2489" spans="1:7" x14ac:dyDescent="0.25">
      <c r="A2489" s="9">
        <v>2513008</v>
      </c>
      <c r="B2489" s="9">
        <v>25</v>
      </c>
      <c r="C2489" s="10">
        <v>152</v>
      </c>
      <c r="D2489" s="9">
        <v>13</v>
      </c>
      <c r="E2489" s="9">
        <v>8</v>
      </c>
      <c r="F2489" s="9">
        <v>15</v>
      </c>
      <c r="G2489" s="9">
        <v>24</v>
      </c>
    </row>
    <row r="2490" spans="1:7" x14ac:dyDescent="0.25">
      <c r="A2490" s="9">
        <v>2514008</v>
      </c>
      <c r="B2490" s="9">
        <v>25</v>
      </c>
      <c r="C2490" s="10">
        <v>164</v>
      </c>
      <c r="D2490" s="9">
        <v>14</v>
      </c>
      <c r="E2490" s="9">
        <v>8</v>
      </c>
      <c r="F2490" s="9">
        <v>3</v>
      </c>
      <c r="G2490" s="9">
        <v>12</v>
      </c>
    </row>
    <row r="2491" spans="1:7" x14ac:dyDescent="0.25">
      <c r="A2491" s="9">
        <v>2515008</v>
      </c>
      <c r="B2491" s="9">
        <v>25</v>
      </c>
      <c r="C2491" s="10">
        <v>176</v>
      </c>
      <c r="D2491" s="9">
        <v>15</v>
      </c>
      <c r="E2491" s="9">
        <v>8</v>
      </c>
      <c r="F2491" s="9">
        <v>16</v>
      </c>
      <c r="G2491" s="9">
        <v>25</v>
      </c>
    </row>
    <row r="2492" spans="1:7" x14ac:dyDescent="0.25">
      <c r="A2492" s="9">
        <v>2516008</v>
      </c>
      <c r="B2492" s="9">
        <v>25</v>
      </c>
      <c r="C2492" s="10">
        <v>188</v>
      </c>
      <c r="D2492" s="9">
        <v>16</v>
      </c>
      <c r="E2492" s="9">
        <v>8</v>
      </c>
      <c r="F2492" s="9">
        <v>4</v>
      </c>
      <c r="G2492" s="9">
        <v>13</v>
      </c>
    </row>
    <row r="2493" spans="1:7" x14ac:dyDescent="0.25">
      <c r="A2493" s="9">
        <v>2517008</v>
      </c>
      <c r="B2493" s="9">
        <v>25</v>
      </c>
      <c r="C2493" s="10">
        <v>200</v>
      </c>
      <c r="D2493" s="9">
        <v>17</v>
      </c>
      <c r="E2493" s="9">
        <v>8</v>
      </c>
      <c r="F2493" s="9">
        <v>17</v>
      </c>
      <c r="G2493" s="9">
        <v>1</v>
      </c>
    </row>
    <row r="2494" spans="1:7" x14ac:dyDescent="0.25">
      <c r="A2494" s="9">
        <v>2518008</v>
      </c>
      <c r="B2494" s="9">
        <v>25</v>
      </c>
      <c r="C2494" s="10">
        <v>212</v>
      </c>
      <c r="D2494" s="9">
        <v>18</v>
      </c>
      <c r="E2494" s="9">
        <v>8</v>
      </c>
      <c r="F2494" s="9">
        <v>5</v>
      </c>
      <c r="G2494" s="9">
        <v>14</v>
      </c>
    </row>
    <row r="2495" spans="1:7" x14ac:dyDescent="0.25">
      <c r="A2495" s="9">
        <v>2519008</v>
      </c>
      <c r="B2495" s="9">
        <v>25</v>
      </c>
      <c r="C2495" s="10">
        <v>224</v>
      </c>
      <c r="D2495" s="9">
        <v>19</v>
      </c>
      <c r="E2495" s="9">
        <v>8</v>
      </c>
      <c r="F2495" s="9">
        <v>18</v>
      </c>
      <c r="G2495" s="9">
        <v>2</v>
      </c>
    </row>
    <row r="2496" spans="1:7" x14ac:dyDescent="0.25">
      <c r="A2496" s="9">
        <v>2520008</v>
      </c>
      <c r="B2496" s="9">
        <v>25</v>
      </c>
      <c r="C2496" s="10">
        <v>236</v>
      </c>
      <c r="D2496" s="9">
        <v>20</v>
      </c>
      <c r="E2496" s="9">
        <v>8</v>
      </c>
      <c r="F2496" s="9">
        <v>6</v>
      </c>
      <c r="G2496" s="9">
        <v>15</v>
      </c>
    </row>
    <row r="2497" spans="1:7" x14ac:dyDescent="0.25">
      <c r="A2497" s="9">
        <v>2521008</v>
      </c>
      <c r="B2497" s="9">
        <v>25</v>
      </c>
      <c r="C2497" s="10">
        <v>248</v>
      </c>
      <c r="D2497" s="9">
        <v>21</v>
      </c>
      <c r="E2497" s="9">
        <v>8</v>
      </c>
      <c r="F2497" s="9">
        <v>19</v>
      </c>
      <c r="G2497" s="9">
        <v>3</v>
      </c>
    </row>
    <row r="2498" spans="1:7" x14ac:dyDescent="0.25">
      <c r="A2498" s="9">
        <v>2522008</v>
      </c>
      <c r="B2498" s="9">
        <v>25</v>
      </c>
      <c r="C2498" s="10">
        <v>260</v>
      </c>
      <c r="D2498" s="9">
        <v>22</v>
      </c>
      <c r="E2498" s="9">
        <v>8</v>
      </c>
      <c r="F2498" s="9">
        <v>7</v>
      </c>
      <c r="G2498" s="9">
        <v>16</v>
      </c>
    </row>
    <row r="2499" spans="1:7" x14ac:dyDescent="0.25">
      <c r="A2499" s="9">
        <v>2523008</v>
      </c>
      <c r="B2499" s="9">
        <v>25</v>
      </c>
      <c r="C2499" s="10">
        <v>272</v>
      </c>
      <c r="D2499" s="9">
        <v>23</v>
      </c>
      <c r="E2499" s="9">
        <v>8</v>
      </c>
      <c r="F2499" s="9">
        <v>20</v>
      </c>
      <c r="G2499" s="9">
        <v>4</v>
      </c>
    </row>
    <row r="2500" spans="1:7" x14ac:dyDescent="0.25">
      <c r="A2500" s="9">
        <v>2524008</v>
      </c>
      <c r="B2500" s="9">
        <v>25</v>
      </c>
      <c r="C2500" s="10">
        <v>284</v>
      </c>
      <c r="D2500" s="9">
        <v>24</v>
      </c>
      <c r="E2500" s="9">
        <v>8</v>
      </c>
      <c r="F2500" s="9">
        <v>8</v>
      </c>
      <c r="G2500" s="9">
        <v>17</v>
      </c>
    </row>
    <row r="2501" spans="1:7" x14ac:dyDescent="0.25">
      <c r="A2501" s="9">
        <v>2525008</v>
      </c>
      <c r="B2501" s="9">
        <v>25</v>
      </c>
      <c r="C2501" s="10">
        <v>296</v>
      </c>
      <c r="D2501" s="9">
        <v>25</v>
      </c>
      <c r="E2501" s="9">
        <v>8</v>
      </c>
      <c r="F2501" s="9">
        <v>21</v>
      </c>
      <c r="G2501" s="9">
        <v>5</v>
      </c>
    </row>
    <row r="2502" spans="1:7" x14ac:dyDescent="0.25">
      <c r="A2502" s="9">
        <v>2501009</v>
      </c>
      <c r="B2502" s="9">
        <v>25</v>
      </c>
      <c r="C2502" s="10">
        <v>9</v>
      </c>
      <c r="D2502" s="9">
        <v>1</v>
      </c>
      <c r="E2502" s="9">
        <v>9</v>
      </c>
      <c r="F2502" s="9">
        <v>10</v>
      </c>
      <c r="G2502" s="9">
        <v>17</v>
      </c>
    </row>
    <row r="2503" spans="1:7" x14ac:dyDescent="0.25">
      <c r="A2503" s="9">
        <v>2502009</v>
      </c>
      <c r="B2503" s="9">
        <v>25</v>
      </c>
      <c r="C2503" s="10">
        <v>21</v>
      </c>
      <c r="D2503" s="9">
        <v>2</v>
      </c>
      <c r="E2503" s="9">
        <v>9</v>
      </c>
      <c r="F2503" s="9">
        <v>23</v>
      </c>
      <c r="G2503" s="9">
        <v>5</v>
      </c>
    </row>
    <row r="2504" spans="1:7" x14ac:dyDescent="0.25">
      <c r="A2504" s="9">
        <v>2503009</v>
      </c>
      <c r="B2504" s="9">
        <v>25</v>
      </c>
      <c r="C2504" s="10">
        <v>33</v>
      </c>
      <c r="D2504" s="9">
        <v>3</v>
      </c>
      <c r="E2504" s="9">
        <v>9</v>
      </c>
      <c r="F2504" s="9">
        <v>11</v>
      </c>
      <c r="G2504" s="9">
        <v>18</v>
      </c>
    </row>
    <row r="2505" spans="1:7" x14ac:dyDescent="0.25">
      <c r="A2505" s="9">
        <v>2504009</v>
      </c>
      <c r="B2505" s="9">
        <v>25</v>
      </c>
      <c r="C2505" s="10">
        <v>45</v>
      </c>
      <c r="D2505" s="9">
        <v>4</v>
      </c>
      <c r="E2505" s="9">
        <v>9</v>
      </c>
      <c r="F2505" s="9">
        <v>24</v>
      </c>
      <c r="G2505" s="9">
        <v>6</v>
      </c>
    </row>
    <row r="2506" spans="1:7" x14ac:dyDescent="0.25">
      <c r="A2506" s="9">
        <v>2505009</v>
      </c>
      <c r="B2506" s="9">
        <v>25</v>
      </c>
      <c r="C2506" s="10">
        <v>57</v>
      </c>
      <c r="D2506" s="9">
        <v>5</v>
      </c>
      <c r="E2506" s="9">
        <v>9</v>
      </c>
      <c r="F2506" s="9">
        <v>12</v>
      </c>
      <c r="G2506" s="9">
        <v>19</v>
      </c>
    </row>
    <row r="2507" spans="1:7" x14ac:dyDescent="0.25">
      <c r="A2507" s="9">
        <v>2506009</v>
      </c>
      <c r="B2507" s="9">
        <v>25</v>
      </c>
      <c r="C2507" s="10">
        <v>69</v>
      </c>
      <c r="D2507" s="9">
        <v>6</v>
      </c>
      <c r="E2507" s="9">
        <v>9</v>
      </c>
      <c r="F2507" s="9">
        <v>25</v>
      </c>
      <c r="G2507" s="9">
        <v>7</v>
      </c>
    </row>
    <row r="2508" spans="1:7" x14ac:dyDescent="0.25">
      <c r="A2508" s="9">
        <v>2507009</v>
      </c>
      <c r="B2508" s="9">
        <v>25</v>
      </c>
      <c r="C2508" s="10">
        <v>81</v>
      </c>
      <c r="D2508" s="9">
        <v>7</v>
      </c>
      <c r="E2508" s="9">
        <v>9</v>
      </c>
      <c r="F2508" s="9">
        <v>13</v>
      </c>
      <c r="G2508" s="9">
        <v>20</v>
      </c>
    </row>
    <row r="2509" spans="1:7" x14ac:dyDescent="0.25">
      <c r="A2509" s="9">
        <v>2508009</v>
      </c>
      <c r="B2509" s="9">
        <v>25</v>
      </c>
      <c r="C2509" s="10">
        <v>93</v>
      </c>
      <c r="D2509" s="9">
        <v>8</v>
      </c>
      <c r="E2509" s="9">
        <v>9</v>
      </c>
      <c r="F2509" s="9">
        <v>1</v>
      </c>
      <c r="G2509" s="9">
        <v>8</v>
      </c>
    </row>
    <row r="2510" spans="1:7" x14ac:dyDescent="0.25">
      <c r="A2510" s="9">
        <v>2509009</v>
      </c>
      <c r="B2510" s="9">
        <v>25</v>
      </c>
      <c r="C2510" s="10">
        <v>105</v>
      </c>
      <c r="D2510" s="9">
        <v>9</v>
      </c>
      <c r="E2510" s="9">
        <v>9</v>
      </c>
      <c r="F2510" s="9">
        <v>14</v>
      </c>
      <c r="G2510" s="9">
        <v>21</v>
      </c>
    </row>
    <row r="2511" spans="1:7" x14ac:dyDescent="0.25">
      <c r="A2511" s="9">
        <v>2510009</v>
      </c>
      <c r="B2511" s="9">
        <v>25</v>
      </c>
      <c r="C2511" s="10">
        <v>117</v>
      </c>
      <c r="D2511" s="9">
        <v>10</v>
      </c>
      <c r="E2511" s="9">
        <v>9</v>
      </c>
      <c r="F2511" s="9">
        <v>2</v>
      </c>
      <c r="G2511" s="9">
        <v>9</v>
      </c>
    </row>
    <row r="2512" spans="1:7" x14ac:dyDescent="0.25">
      <c r="A2512" s="9">
        <v>2511009</v>
      </c>
      <c r="B2512" s="9">
        <v>25</v>
      </c>
      <c r="C2512" s="10">
        <v>129</v>
      </c>
      <c r="D2512" s="9">
        <v>11</v>
      </c>
      <c r="E2512" s="9">
        <v>9</v>
      </c>
      <c r="F2512" s="9">
        <v>15</v>
      </c>
      <c r="G2512" s="9">
        <v>22</v>
      </c>
    </row>
    <row r="2513" spans="1:7" x14ac:dyDescent="0.25">
      <c r="A2513" s="9">
        <v>2512009</v>
      </c>
      <c r="B2513" s="9">
        <v>25</v>
      </c>
      <c r="C2513" s="10">
        <v>141</v>
      </c>
      <c r="D2513" s="9">
        <v>12</v>
      </c>
      <c r="E2513" s="9">
        <v>9</v>
      </c>
      <c r="F2513" s="9">
        <v>3</v>
      </c>
      <c r="G2513" s="9">
        <v>10</v>
      </c>
    </row>
    <row r="2514" spans="1:7" x14ac:dyDescent="0.25">
      <c r="A2514" s="9">
        <v>2513009</v>
      </c>
      <c r="B2514" s="9">
        <v>25</v>
      </c>
      <c r="C2514" s="10">
        <v>153</v>
      </c>
      <c r="D2514" s="9">
        <v>13</v>
      </c>
      <c r="E2514" s="9">
        <v>9</v>
      </c>
      <c r="F2514" s="9">
        <v>16</v>
      </c>
      <c r="G2514" s="9">
        <v>23</v>
      </c>
    </row>
    <row r="2515" spans="1:7" x14ac:dyDescent="0.25">
      <c r="A2515" s="9">
        <v>2514009</v>
      </c>
      <c r="B2515" s="9">
        <v>25</v>
      </c>
      <c r="C2515" s="10">
        <v>165</v>
      </c>
      <c r="D2515" s="9">
        <v>14</v>
      </c>
      <c r="E2515" s="9">
        <v>9</v>
      </c>
      <c r="F2515" s="9">
        <v>4</v>
      </c>
      <c r="G2515" s="9">
        <v>11</v>
      </c>
    </row>
    <row r="2516" spans="1:7" x14ac:dyDescent="0.25">
      <c r="A2516" s="9">
        <v>2515009</v>
      </c>
      <c r="B2516" s="9">
        <v>25</v>
      </c>
      <c r="C2516" s="10">
        <v>177</v>
      </c>
      <c r="D2516" s="9">
        <v>15</v>
      </c>
      <c r="E2516" s="9">
        <v>9</v>
      </c>
      <c r="F2516" s="9">
        <v>17</v>
      </c>
      <c r="G2516" s="9">
        <v>24</v>
      </c>
    </row>
    <row r="2517" spans="1:7" x14ac:dyDescent="0.25">
      <c r="A2517" s="9">
        <v>2516009</v>
      </c>
      <c r="B2517" s="9">
        <v>25</v>
      </c>
      <c r="C2517" s="10">
        <v>189</v>
      </c>
      <c r="D2517" s="9">
        <v>16</v>
      </c>
      <c r="E2517" s="9">
        <v>9</v>
      </c>
      <c r="F2517" s="9">
        <v>5</v>
      </c>
      <c r="G2517" s="9">
        <v>12</v>
      </c>
    </row>
    <row r="2518" spans="1:7" x14ac:dyDescent="0.25">
      <c r="A2518" s="9">
        <v>2517009</v>
      </c>
      <c r="B2518" s="9">
        <v>25</v>
      </c>
      <c r="C2518" s="10">
        <v>201</v>
      </c>
      <c r="D2518" s="9">
        <v>17</v>
      </c>
      <c r="E2518" s="9">
        <v>9</v>
      </c>
      <c r="F2518" s="9">
        <v>18</v>
      </c>
      <c r="G2518" s="9">
        <v>25</v>
      </c>
    </row>
    <row r="2519" spans="1:7" x14ac:dyDescent="0.25">
      <c r="A2519" s="9">
        <v>2518009</v>
      </c>
      <c r="B2519" s="9">
        <v>25</v>
      </c>
      <c r="C2519" s="10">
        <v>213</v>
      </c>
      <c r="D2519" s="9">
        <v>18</v>
      </c>
      <c r="E2519" s="9">
        <v>9</v>
      </c>
      <c r="F2519" s="9">
        <v>6</v>
      </c>
      <c r="G2519" s="9">
        <v>13</v>
      </c>
    </row>
    <row r="2520" spans="1:7" x14ac:dyDescent="0.25">
      <c r="A2520" s="9">
        <v>2519009</v>
      </c>
      <c r="B2520" s="9">
        <v>25</v>
      </c>
      <c r="C2520" s="10">
        <v>225</v>
      </c>
      <c r="D2520" s="9">
        <v>19</v>
      </c>
      <c r="E2520" s="9">
        <v>9</v>
      </c>
      <c r="F2520" s="9">
        <v>19</v>
      </c>
      <c r="G2520" s="9">
        <v>1</v>
      </c>
    </row>
    <row r="2521" spans="1:7" x14ac:dyDescent="0.25">
      <c r="A2521" s="9">
        <v>2520009</v>
      </c>
      <c r="B2521" s="9">
        <v>25</v>
      </c>
      <c r="C2521" s="10">
        <v>237</v>
      </c>
      <c r="D2521" s="9">
        <v>20</v>
      </c>
      <c r="E2521" s="9">
        <v>9</v>
      </c>
      <c r="F2521" s="9">
        <v>7</v>
      </c>
      <c r="G2521" s="9">
        <v>14</v>
      </c>
    </row>
    <row r="2522" spans="1:7" x14ac:dyDescent="0.25">
      <c r="A2522" s="9">
        <v>2521009</v>
      </c>
      <c r="B2522" s="9">
        <v>25</v>
      </c>
      <c r="C2522" s="10">
        <v>249</v>
      </c>
      <c r="D2522" s="9">
        <v>21</v>
      </c>
      <c r="E2522" s="9">
        <v>9</v>
      </c>
      <c r="F2522" s="9">
        <v>20</v>
      </c>
      <c r="G2522" s="9">
        <v>2</v>
      </c>
    </row>
    <row r="2523" spans="1:7" x14ac:dyDescent="0.25">
      <c r="A2523" s="9">
        <v>2522009</v>
      </c>
      <c r="B2523" s="9">
        <v>25</v>
      </c>
      <c r="C2523" s="10">
        <v>261</v>
      </c>
      <c r="D2523" s="9">
        <v>22</v>
      </c>
      <c r="E2523" s="9">
        <v>9</v>
      </c>
      <c r="F2523" s="9">
        <v>8</v>
      </c>
      <c r="G2523" s="9">
        <v>15</v>
      </c>
    </row>
    <row r="2524" spans="1:7" x14ac:dyDescent="0.25">
      <c r="A2524" s="9">
        <v>2523009</v>
      </c>
      <c r="B2524" s="9">
        <v>25</v>
      </c>
      <c r="C2524" s="10">
        <v>273</v>
      </c>
      <c r="D2524" s="9">
        <v>23</v>
      </c>
      <c r="E2524" s="9">
        <v>9</v>
      </c>
      <c r="F2524" s="9">
        <v>21</v>
      </c>
      <c r="G2524" s="9">
        <v>3</v>
      </c>
    </row>
    <row r="2525" spans="1:7" x14ac:dyDescent="0.25">
      <c r="A2525" s="9">
        <v>2524009</v>
      </c>
      <c r="B2525" s="9">
        <v>25</v>
      </c>
      <c r="C2525" s="10">
        <v>285</v>
      </c>
      <c r="D2525" s="9">
        <v>24</v>
      </c>
      <c r="E2525" s="9">
        <v>9</v>
      </c>
      <c r="F2525" s="9">
        <v>9</v>
      </c>
      <c r="G2525" s="9">
        <v>16</v>
      </c>
    </row>
    <row r="2526" spans="1:7" x14ac:dyDescent="0.25">
      <c r="A2526" s="9">
        <v>2525009</v>
      </c>
      <c r="B2526" s="9">
        <v>25</v>
      </c>
      <c r="C2526" s="10">
        <v>297</v>
      </c>
      <c r="D2526" s="9">
        <v>25</v>
      </c>
      <c r="E2526" s="9">
        <v>9</v>
      </c>
      <c r="F2526" s="9">
        <v>22</v>
      </c>
      <c r="G2526" s="9">
        <v>4</v>
      </c>
    </row>
    <row r="2527" spans="1:7" x14ac:dyDescent="0.25">
      <c r="A2527" s="9">
        <v>2501010</v>
      </c>
      <c r="B2527" s="9">
        <v>25</v>
      </c>
      <c r="C2527" s="10">
        <v>10</v>
      </c>
      <c r="D2527" s="9">
        <v>1</v>
      </c>
      <c r="E2527" s="9">
        <v>10</v>
      </c>
      <c r="F2527" s="9">
        <v>11</v>
      </c>
      <c r="G2527" s="9">
        <v>16</v>
      </c>
    </row>
    <row r="2528" spans="1:7" x14ac:dyDescent="0.25">
      <c r="A2528" s="9">
        <v>2502010</v>
      </c>
      <c r="B2528" s="9">
        <v>25</v>
      </c>
      <c r="C2528" s="10">
        <v>22</v>
      </c>
      <c r="D2528" s="9">
        <v>2</v>
      </c>
      <c r="E2528" s="9">
        <v>10</v>
      </c>
      <c r="F2528" s="9">
        <v>24</v>
      </c>
      <c r="G2528" s="9">
        <v>4</v>
      </c>
    </row>
    <row r="2529" spans="1:7" x14ac:dyDescent="0.25">
      <c r="A2529" s="9">
        <v>2503010</v>
      </c>
      <c r="B2529" s="9">
        <v>25</v>
      </c>
      <c r="C2529" s="10">
        <v>34</v>
      </c>
      <c r="D2529" s="9">
        <v>3</v>
      </c>
      <c r="E2529" s="9">
        <v>10</v>
      </c>
      <c r="F2529" s="9">
        <v>12</v>
      </c>
      <c r="G2529" s="9">
        <v>17</v>
      </c>
    </row>
    <row r="2530" spans="1:7" x14ac:dyDescent="0.25">
      <c r="A2530" s="9">
        <v>2504010</v>
      </c>
      <c r="B2530" s="9">
        <v>25</v>
      </c>
      <c r="C2530" s="10">
        <v>46</v>
      </c>
      <c r="D2530" s="9">
        <v>4</v>
      </c>
      <c r="E2530" s="9">
        <v>10</v>
      </c>
      <c r="F2530" s="9">
        <v>25</v>
      </c>
      <c r="G2530" s="9">
        <v>5</v>
      </c>
    </row>
    <row r="2531" spans="1:7" x14ac:dyDescent="0.25">
      <c r="A2531" s="9">
        <v>2505010</v>
      </c>
      <c r="B2531" s="9">
        <v>25</v>
      </c>
      <c r="C2531" s="10">
        <v>58</v>
      </c>
      <c r="D2531" s="9">
        <v>5</v>
      </c>
      <c r="E2531" s="9">
        <v>10</v>
      </c>
      <c r="F2531" s="9">
        <v>13</v>
      </c>
      <c r="G2531" s="9">
        <v>18</v>
      </c>
    </row>
    <row r="2532" spans="1:7" x14ac:dyDescent="0.25">
      <c r="A2532" s="9">
        <v>2506010</v>
      </c>
      <c r="B2532" s="9">
        <v>25</v>
      </c>
      <c r="C2532" s="10">
        <v>70</v>
      </c>
      <c r="D2532" s="9">
        <v>6</v>
      </c>
      <c r="E2532" s="9">
        <v>10</v>
      </c>
      <c r="F2532" s="9">
        <v>1</v>
      </c>
      <c r="G2532" s="9">
        <v>6</v>
      </c>
    </row>
    <row r="2533" spans="1:7" x14ac:dyDescent="0.25">
      <c r="A2533" s="9">
        <v>2507010</v>
      </c>
      <c r="B2533" s="9">
        <v>25</v>
      </c>
      <c r="C2533" s="10">
        <v>82</v>
      </c>
      <c r="D2533" s="9">
        <v>7</v>
      </c>
      <c r="E2533" s="9">
        <v>10</v>
      </c>
      <c r="F2533" s="9">
        <v>14</v>
      </c>
      <c r="G2533" s="9">
        <v>19</v>
      </c>
    </row>
    <row r="2534" spans="1:7" x14ac:dyDescent="0.25">
      <c r="A2534" s="9">
        <v>2508010</v>
      </c>
      <c r="B2534" s="9">
        <v>25</v>
      </c>
      <c r="C2534" s="10">
        <v>94</v>
      </c>
      <c r="D2534" s="9">
        <v>8</v>
      </c>
      <c r="E2534" s="9">
        <v>10</v>
      </c>
      <c r="F2534" s="9">
        <v>2</v>
      </c>
      <c r="G2534" s="9">
        <v>7</v>
      </c>
    </row>
    <row r="2535" spans="1:7" x14ac:dyDescent="0.25">
      <c r="A2535" s="9">
        <v>2509010</v>
      </c>
      <c r="B2535" s="9">
        <v>25</v>
      </c>
      <c r="C2535" s="10">
        <v>106</v>
      </c>
      <c r="D2535" s="9">
        <v>9</v>
      </c>
      <c r="E2535" s="9">
        <v>10</v>
      </c>
      <c r="F2535" s="9">
        <v>15</v>
      </c>
      <c r="G2535" s="9">
        <v>20</v>
      </c>
    </row>
    <row r="2536" spans="1:7" x14ac:dyDescent="0.25">
      <c r="A2536" s="9">
        <v>2510010</v>
      </c>
      <c r="B2536" s="9">
        <v>25</v>
      </c>
      <c r="C2536" s="10">
        <v>118</v>
      </c>
      <c r="D2536" s="9">
        <v>10</v>
      </c>
      <c r="E2536" s="9">
        <v>10</v>
      </c>
      <c r="F2536" s="9">
        <v>3</v>
      </c>
      <c r="G2536" s="9">
        <v>8</v>
      </c>
    </row>
    <row r="2537" spans="1:7" x14ac:dyDescent="0.25">
      <c r="A2537" s="9">
        <v>2511010</v>
      </c>
      <c r="B2537" s="9">
        <v>25</v>
      </c>
      <c r="C2537" s="10">
        <v>130</v>
      </c>
      <c r="D2537" s="9">
        <v>11</v>
      </c>
      <c r="E2537" s="9">
        <v>10</v>
      </c>
      <c r="F2537" s="9">
        <v>16</v>
      </c>
      <c r="G2537" s="9">
        <v>21</v>
      </c>
    </row>
    <row r="2538" spans="1:7" x14ac:dyDescent="0.25">
      <c r="A2538" s="9">
        <v>2512010</v>
      </c>
      <c r="B2538" s="9">
        <v>25</v>
      </c>
      <c r="C2538" s="10">
        <v>142</v>
      </c>
      <c r="D2538" s="9">
        <v>12</v>
      </c>
      <c r="E2538" s="9">
        <v>10</v>
      </c>
      <c r="F2538" s="9">
        <v>4</v>
      </c>
      <c r="G2538" s="9">
        <v>9</v>
      </c>
    </row>
    <row r="2539" spans="1:7" x14ac:dyDescent="0.25">
      <c r="A2539" s="9">
        <v>2513010</v>
      </c>
      <c r="B2539" s="9">
        <v>25</v>
      </c>
      <c r="C2539" s="10">
        <v>154</v>
      </c>
      <c r="D2539" s="9">
        <v>13</v>
      </c>
      <c r="E2539" s="9">
        <v>10</v>
      </c>
      <c r="F2539" s="9">
        <v>17</v>
      </c>
      <c r="G2539" s="9">
        <v>22</v>
      </c>
    </row>
    <row r="2540" spans="1:7" x14ac:dyDescent="0.25">
      <c r="A2540" s="9">
        <v>2514010</v>
      </c>
      <c r="B2540" s="9">
        <v>25</v>
      </c>
      <c r="C2540" s="10">
        <v>166</v>
      </c>
      <c r="D2540" s="9">
        <v>14</v>
      </c>
      <c r="E2540" s="9">
        <v>10</v>
      </c>
      <c r="F2540" s="9">
        <v>5</v>
      </c>
      <c r="G2540" s="9">
        <v>10</v>
      </c>
    </row>
    <row r="2541" spans="1:7" x14ac:dyDescent="0.25">
      <c r="A2541" s="9">
        <v>2515010</v>
      </c>
      <c r="B2541" s="9">
        <v>25</v>
      </c>
      <c r="C2541" s="10">
        <v>178</v>
      </c>
      <c r="D2541" s="9">
        <v>15</v>
      </c>
      <c r="E2541" s="9">
        <v>10</v>
      </c>
      <c r="F2541" s="9">
        <v>18</v>
      </c>
      <c r="G2541" s="9">
        <v>23</v>
      </c>
    </row>
    <row r="2542" spans="1:7" x14ac:dyDescent="0.25">
      <c r="A2542" s="9">
        <v>2516010</v>
      </c>
      <c r="B2542" s="9">
        <v>25</v>
      </c>
      <c r="C2542" s="10">
        <v>190</v>
      </c>
      <c r="D2542" s="9">
        <v>16</v>
      </c>
      <c r="E2542" s="9">
        <v>10</v>
      </c>
      <c r="F2542" s="9">
        <v>6</v>
      </c>
      <c r="G2542" s="9">
        <v>11</v>
      </c>
    </row>
    <row r="2543" spans="1:7" x14ac:dyDescent="0.25">
      <c r="A2543" s="9">
        <v>2517010</v>
      </c>
      <c r="B2543" s="9">
        <v>25</v>
      </c>
      <c r="C2543" s="10">
        <v>202</v>
      </c>
      <c r="D2543" s="9">
        <v>17</v>
      </c>
      <c r="E2543" s="9">
        <v>10</v>
      </c>
      <c r="F2543" s="9">
        <v>19</v>
      </c>
      <c r="G2543" s="9">
        <v>24</v>
      </c>
    </row>
    <row r="2544" spans="1:7" x14ac:dyDescent="0.25">
      <c r="A2544" s="9">
        <v>2518010</v>
      </c>
      <c r="B2544" s="9">
        <v>25</v>
      </c>
      <c r="C2544" s="10">
        <v>214</v>
      </c>
      <c r="D2544" s="9">
        <v>18</v>
      </c>
      <c r="E2544" s="9">
        <v>10</v>
      </c>
      <c r="F2544" s="9">
        <v>7</v>
      </c>
      <c r="G2544" s="9">
        <v>12</v>
      </c>
    </row>
    <row r="2545" spans="1:7" x14ac:dyDescent="0.25">
      <c r="A2545" s="9">
        <v>2519010</v>
      </c>
      <c r="B2545" s="9">
        <v>25</v>
      </c>
      <c r="C2545" s="10">
        <v>226</v>
      </c>
      <c r="D2545" s="9">
        <v>19</v>
      </c>
      <c r="E2545" s="9">
        <v>10</v>
      </c>
      <c r="F2545" s="9">
        <v>20</v>
      </c>
      <c r="G2545" s="9">
        <v>25</v>
      </c>
    </row>
    <row r="2546" spans="1:7" x14ac:dyDescent="0.25">
      <c r="A2546" s="9">
        <v>2520010</v>
      </c>
      <c r="B2546" s="9">
        <v>25</v>
      </c>
      <c r="C2546" s="10">
        <v>238</v>
      </c>
      <c r="D2546" s="9">
        <v>20</v>
      </c>
      <c r="E2546" s="9">
        <v>10</v>
      </c>
      <c r="F2546" s="9">
        <v>8</v>
      </c>
      <c r="G2546" s="9">
        <v>13</v>
      </c>
    </row>
    <row r="2547" spans="1:7" x14ac:dyDescent="0.25">
      <c r="A2547" s="9">
        <v>2521010</v>
      </c>
      <c r="B2547" s="9">
        <v>25</v>
      </c>
      <c r="C2547" s="10">
        <v>250</v>
      </c>
      <c r="D2547" s="9">
        <v>21</v>
      </c>
      <c r="E2547" s="9">
        <v>10</v>
      </c>
      <c r="F2547" s="9">
        <v>21</v>
      </c>
      <c r="G2547" s="9">
        <v>1</v>
      </c>
    </row>
    <row r="2548" spans="1:7" x14ac:dyDescent="0.25">
      <c r="A2548" s="9">
        <v>2522010</v>
      </c>
      <c r="B2548" s="9">
        <v>25</v>
      </c>
      <c r="C2548" s="10">
        <v>262</v>
      </c>
      <c r="D2548" s="9">
        <v>22</v>
      </c>
      <c r="E2548" s="9">
        <v>10</v>
      </c>
      <c r="F2548" s="9">
        <v>9</v>
      </c>
      <c r="G2548" s="9">
        <v>14</v>
      </c>
    </row>
    <row r="2549" spans="1:7" x14ac:dyDescent="0.25">
      <c r="A2549" s="9">
        <v>2523010</v>
      </c>
      <c r="B2549" s="9">
        <v>25</v>
      </c>
      <c r="C2549" s="10">
        <v>274</v>
      </c>
      <c r="D2549" s="9">
        <v>23</v>
      </c>
      <c r="E2549" s="9">
        <v>10</v>
      </c>
      <c r="F2549" s="9">
        <v>22</v>
      </c>
      <c r="G2549" s="9">
        <v>2</v>
      </c>
    </row>
    <row r="2550" spans="1:7" x14ac:dyDescent="0.25">
      <c r="A2550" s="9">
        <v>2524010</v>
      </c>
      <c r="B2550" s="9">
        <v>25</v>
      </c>
      <c r="C2550" s="10">
        <v>286</v>
      </c>
      <c r="D2550" s="9">
        <v>24</v>
      </c>
      <c r="E2550" s="9">
        <v>10</v>
      </c>
      <c r="F2550" s="9">
        <v>10</v>
      </c>
      <c r="G2550" s="9">
        <v>15</v>
      </c>
    </row>
    <row r="2551" spans="1:7" x14ac:dyDescent="0.25">
      <c r="A2551" s="9">
        <v>2525010</v>
      </c>
      <c r="B2551" s="9">
        <v>25</v>
      </c>
      <c r="C2551" s="10">
        <v>298</v>
      </c>
      <c r="D2551" s="9">
        <v>25</v>
      </c>
      <c r="E2551" s="9">
        <v>10</v>
      </c>
      <c r="F2551" s="9">
        <v>23</v>
      </c>
      <c r="G2551" s="9">
        <v>3</v>
      </c>
    </row>
    <row r="2552" spans="1:7" x14ac:dyDescent="0.25">
      <c r="A2552" s="9">
        <v>2501011</v>
      </c>
      <c r="B2552" s="9">
        <v>25</v>
      </c>
      <c r="C2552" s="10">
        <v>11</v>
      </c>
      <c r="D2552" s="9">
        <v>1</v>
      </c>
      <c r="E2552" s="9">
        <v>11</v>
      </c>
      <c r="F2552" s="9">
        <v>12</v>
      </c>
      <c r="G2552" s="9">
        <v>15</v>
      </c>
    </row>
    <row r="2553" spans="1:7" x14ac:dyDescent="0.25">
      <c r="A2553" s="9">
        <v>2502011</v>
      </c>
      <c r="B2553" s="9">
        <v>25</v>
      </c>
      <c r="C2553" s="10">
        <v>23</v>
      </c>
      <c r="D2553" s="9">
        <v>2</v>
      </c>
      <c r="E2553" s="9">
        <v>11</v>
      </c>
      <c r="F2553" s="9">
        <v>25</v>
      </c>
      <c r="G2553" s="9">
        <v>3</v>
      </c>
    </row>
    <row r="2554" spans="1:7" x14ac:dyDescent="0.25">
      <c r="A2554" s="9">
        <v>2503011</v>
      </c>
      <c r="B2554" s="9">
        <v>25</v>
      </c>
      <c r="C2554" s="10">
        <v>35</v>
      </c>
      <c r="D2554" s="9">
        <v>3</v>
      </c>
      <c r="E2554" s="9">
        <v>11</v>
      </c>
      <c r="F2554" s="9">
        <v>13</v>
      </c>
      <c r="G2554" s="9">
        <v>16</v>
      </c>
    </row>
    <row r="2555" spans="1:7" x14ac:dyDescent="0.25">
      <c r="A2555" s="9">
        <v>2504011</v>
      </c>
      <c r="B2555" s="9">
        <v>25</v>
      </c>
      <c r="C2555" s="10">
        <v>47</v>
      </c>
      <c r="D2555" s="9">
        <v>4</v>
      </c>
      <c r="E2555" s="9">
        <v>11</v>
      </c>
      <c r="F2555" s="9">
        <v>1</v>
      </c>
      <c r="G2555" s="9">
        <v>4</v>
      </c>
    </row>
    <row r="2556" spans="1:7" x14ac:dyDescent="0.25">
      <c r="A2556" s="9">
        <v>2505011</v>
      </c>
      <c r="B2556" s="9">
        <v>25</v>
      </c>
      <c r="C2556" s="10">
        <v>59</v>
      </c>
      <c r="D2556" s="9">
        <v>5</v>
      </c>
      <c r="E2556" s="9">
        <v>11</v>
      </c>
      <c r="F2556" s="9">
        <v>14</v>
      </c>
      <c r="G2556" s="9">
        <v>17</v>
      </c>
    </row>
    <row r="2557" spans="1:7" x14ac:dyDescent="0.25">
      <c r="A2557" s="9">
        <v>2506011</v>
      </c>
      <c r="B2557" s="9">
        <v>25</v>
      </c>
      <c r="C2557" s="10">
        <v>71</v>
      </c>
      <c r="D2557" s="9">
        <v>6</v>
      </c>
      <c r="E2557" s="9">
        <v>11</v>
      </c>
      <c r="F2557" s="9">
        <v>2</v>
      </c>
      <c r="G2557" s="9">
        <v>5</v>
      </c>
    </row>
    <row r="2558" spans="1:7" x14ac:dyDescent="0.25">
      <c r="A2558" s="9">
        <v>2507011</v>
      </c>
      <c r="B2558" s="9">
        <v>25</v>
      </c>
      <c r="C2558" s="10">
        <v>83</v>
      </c>
      <c r="D2558" s="9">
        <v>7</v>
      </c>
      <c r="E2558" s="9">
        <v>11</v>
      </c>
      <c r="F2558" s="9">
        <v>15</v>
      </c>
      <c r="G2558" s="9">
        <v>18</v>
      </c>
    </row>
    <row r="2559" spans="1:7" x14ac:dyDescent="0.25">
      <c r="A2559" s="9">
        <v>2508011</v>
      </c>
      <c r="B2559" s="9">
        <v>25</v>
      </c>
      <c r="C2559" s="10">
        <v>95</v>
      </c>
      <c r="D2559" s="9">
        <v>8</v>
      </c>
      <c r="E2559" s="9">
        <v>11</v>
      </c>
      <c r="F2559" s="9">
        <v>3</v>
      </c>
      <c r="G2559" s="9">
        <v>6</v>
      </c>
    </row>
    <row r="2560" spans="1:7" x14ac:dyDescent="0.25">
      <c r="A2560" s="9">
        <v>2509011</v>
      </c>
      <c r="B2560" s="9">
        <v>25</v>
      </c>
      <c r="C2560" s="10">
        <v>107</v>
      </c>
      <c r="D2560" s="9">
        <v>9</v>
      </c>
      <c r="E2560" s="9">
        <v>11</v>
      </c>
      <c r="F2560" s="9">
        <v>16</v>
      </c>
      <c r="G2560" s="9">
        <v>19</v>
      </c>
    </row>
    <row r="2561" spans="1:7" x14ac:dyDescent="0.25">
      <c r="A2561" s="9">
        <v>2510011</v>
      </c>
      <c r="B2561" s="9">
        <v>25</v>
      </c>
      <c r="C2561" s="10">
        <v>119</v>
      </c>
      <c r="D2561" s="9">
        <v>10</v>
      </c>
      <c r="E2561" s="9">
        <v>11</v>
      </c>
      <c r="F2561" s="9">
        <v>4</v>
      </c>
      <c r="G2561" s="9">
        <v>7</v>
      </c>
    </row>
    <row r="2562" spans="1:7" x14ac:dyDescent="0.25">
      <c r="A2562" s="9">
        <v>2511011</v>
      </c>
      <c r="B2562" s="9">
        <v>25</v>
      </c>
      <c r="C2562" s="10">
        <v>131</v>
      </c>
      <c r="D2562" s="9">
        <v>11</v>
      </c>
      <c r="E2562" s="9">
        <v>11</v>
      </c>
      <c r="F2562" s="9">
        <v>17</v>
      </c>
      <c r="G2562" s="9">
        <v>20</v>
      </c>
    </row>
    <row r="2563" spans="1:7" x14ac:dyDescent="0.25">
      <c r="A2563" s="9">
        <v>2512011</v>
      </c>
      <c r="B2563" s="9">
        <v>25</v>
      </c>
      <c r="C2563" s="10">
        <v>143</v>
      </c>
      <c r="D2563" s="9">
        <v>12</v>
      </c>
      <c r="E2563" s="9">
        <v>11</v>
      </c>
      <c r="F2563" s="9">
        <v>5</v>
      </c>
      <c r="G2563" s="9">
        <v>8</v>
      </c>
    </row>
    <row r="2564" spans="1:7" x14ac:dyDescent="0.25">
      <c r="A2564" s="9">
        <v>2513011</v>
      </c>
      <c r="B2564" s="9">
        <v>25</v>
      </c>
      <c r="C2564" s="10">
        <v>155</v>
      </c>
      <c r="D2564" s="9">
        <v>13</v>
      </c>
      <c r="E2564" s="9">
        <v>11</v>
      </c>
      <c r="F2564" s="9">
        <v>18</v>
      </c>
      <c r="G2564" s="9">
        <v>21</v>
      </c>
    </row>
    <row r="2565" spans="1:7" x14ac:dyDescent="0.25">
      <c r="A2565" s="9">
        <v>2514011</v>
      </c>
      <c r="B2565" s="9">
        <v>25</v>
      </c>
      <c r="C2565" s="10">
        <v>167</v>
      </c>
      <c r="D2565" s="9">
        <v>14</v>
      </c>
      <c r="E2565" s="9">
        <v>11</v>
      </c>
      <c r="F2565" s="9">
        <v>6</v>
      </c>
      <c r="G2565" s="9">
        <v>9</v>
      </c>
    </row>
    <row r="2566" spans="1:7" x14ac:dyDescent="0.25">
      <c r="A2566" s="9">
        <v>2515011</v>
      </c>
      <c r="B2566" s="9">
        <v>25</v>
      </c>
      <c r="C2566" s="10">
        <v>179</v>
      </c>
      <c r="D2566" s="9">
        <v>15</v>
      </c>
      <c r="E2566" s="9">
        <v>11</v>
      </c>
      <c r="F2566" s="9">
        <v>19</v>
      </c>
      <c r="G2566" s="9">
        <v>22</v>
      </c>
    </row>
    <row r="2567" spans="1:7" x14ac:dyDescent="0.25">
      <c r="A2567" s="9">
        <v>2516011</v>
      </c>
      <c r="B2567" s="9">
        <v>25</v>
      </c>
      <c r="C2567" s="10">
        <v>191</v>
      </c>
      <c r="D2567" s="9">
        <v>16</v>
      </c>
      <c r="E2567" s="9">
        <v>11</v>
      </c>
      <c r="F2567" s="9">
        <v>7</v>
      </c>
      <c r="G2567" s="9">
        <v>10</v>
      </c>
    </row>
    <row r="2568" spans="1:7" x14ac:dyDescent="0.25">
      <c r="A2568" s="9">
        <v>2517011</v>
      </c>
      <c r="B2568" s="9">
        <v>25</v>
      </c>
      <c r="C2568" s="10">
        <v>203</v>
      </c>
      <c r="D2568" s="9">
        <v>17</v>
      </c>
      <c r="E2568" s="9">
        <v>11</v>
      </c>
      <c r="F2568" s="9">
        <v>20</v>
      </c>
      <c r="G2568" s="9">
        <v>23</v>
      </c>
    </row>
    <row r="2569" spans="1:7" x14ac:dyDescent="0.25">
      <c r="A2569" s="9">
        <v>2518011</v>
      </c>
      <c r="B2569" s="9">
        <v>25</v>
      </c>
      <c r="C2569" s="10">
        <v>215</v>
      </c>
      <c r="D2569" s="9">
        <v>18</v>
      </c>
      <c r="E2569" s="9">
        <v>11</v>
      </c>
      <c r="F2569" s="9">
        <v>8</v>
      </c>
      <c r="G2569" s="9">
        <v>11</v>
      </c>
    </row>
    <row r="2570" spans="1:7" x14ac:dyDescent="0.25">
      <c r="A2570" s="9">
        <v>2519011</v>
      </c>
      <c r="B2570" s="9">
        <v>25</v>
      </c>
      <c r="C2570" s="10">
        <v>227</v>
      </c>
      <c r="D2570" s="9">
        <v>19</v>
      </c>
      <c r="E2570" s="9">
        <v>11</v>
      </c>
      <c r="F2570" s="9">
        <v>21</v>
      </c>
      <c r="G2570" s="9">
        <v>24</v>
      </c>
    </row>
    <row r="2571" spans="1:7" x14ac:dyDescent="0.25">
      <c r="A2571" s="9">
        <v>2520011</v>
      </c>
      <c r="B2571" s="9">
        <v>25</v>
      </c>
      <c r="C2571" s="10">
        <v>239</v>
      </c>
      <c r="D2571" s="9">
        <v>20</v>
      </c>
      <c r="E2571" s="9">
        <v>11</v>
      </c>
      <c r="F2571" s="9">
        <v>9</v>
      </c>
      <c r="G2571" s="9">
        <v>12</v>
      </c>
    </row>
    <row r="2572" spans="1:7" x14ac:dyDescent="0.25">
      <c r="A2572" s="9">
        <v>2521011</v>
      </c>
      <c r="B2572" s="9">
        <v>25</v>
      </c>
      <c r="C2572" s="10">
        <v>251</v>
      </c>
      <c r="D2572" s="9">
        <v>21</v>
      </c>
      <c r="E2572" s="9">
        <v>11</v>
      </c>
      <c r="F2572" s="9">
        <v>22</v>
      </c>
      <c r="G2572" s="9">
        <v>25</v>
      </c>
    </row>
    <row r="2573" spans="1:7" x14ac:dyDescent="0.25">
      <c r="A2573" s="9">
        <v>2522011</v>
      </c>
      <c r="B2573" s="9">
        <v>25</v>
      </c>
      <c r="C2573" s="10">
        <v>263</v>
      </c>
      <c r="D2573" s="9">
        <v>22</v>
      </c>
      <c r="E2573" s="9">
        <v>11</v>
      </c>
      <c r="F2573" s="9">
        <v>10</v>
      </c>
      <c r="G2573" s="9">
        <v>13</v>
      </c>
    </row>
    <row r="2574" spans="1:7" x14ac:dyDescent="0.25">
      <c r="A2574" s="9">
        <v>2523011</v>
      </c>
      <c r="B2574" s="9">
        <v>25</v>
      </c>
      <c r="C2574" s="10">
        <v>275</v>
      </c>
      <c r="D2574" s="9">
        <v>23</v>
      </c>
      <c r="E2574" s="9">
        <v>11</v>
      </c>
      <c r="F2574" s="9">
        <v>23</v>
      </c>
      <c r="G2574" s="9">
        <v>1</v>
      </c>
    </row>
    <row r="2575" spans="1:7" x14ac:dyDescent="0.25">
      <c r="A2575" s="9">
        <v>2524011</v>
      </c>
      <c r="B2575" s="9">
        <v>25</v>
      </c>
      <c r="C2575" s="10">
        <v>287</v>
      </c>
      <c r="D2575" s="9">
        <v>24</v>
      </c>
      <c r="E2575" s="9">
        <v>11</v>
      </c>
      <c r="F2575" s="9">
        <v>11</v>
      </c>
      <c r="G2575" s="9">
        <v>14</v>
      </c>
    </row>
    <row r="2576" spans="1:7" x14ac:dyDescent="0.25">
      <c r="A2576" s="9">
        <v>2525011</v>
      </c>
      <c r="B2576" s="9">
        <v>25</v>
      </c>
      <c r="C2576" s="10">
        <v>299</v>
      </c>
      <c r="D2576" s="9">
        <v>25</v>
      </c>
      <c r="E2576" s="9">
        <v>11</v>
      </c>
      <c r="F2576" s="9">
        <v>24</v>
      </c>
      <c r="G2576" s="9">
        <v>2</v>
      </c>
    </row>
    <row r="2577" spans="1:7" x14ac:dyDescent="0.25">
      <c r="A2577" s="9">
        <v>2501012</v>
      </c>
      <c r="B2577" s="9">
        <v>25</v>
      </c>
      <c r="C2577" s="10">
        <v>12</v>
      </c>
      <c r="D2577" s="9">
        <v>1</v>
      </c>
      <c r="E2577" s="9">
        <v>12</v>
      </c>
      <c r="F2577" s="9">
        <v>13</v>
      </c>
      <c r="G2577" s="9">
        <v>14</v>
      </c>
    </row>
    <row r="2578" spans="1:7" x14ac:dyDescent="0.25">
      <c r="A2578" s="9">
        <v>2502012</v>
      </c>
      <c r="B2578" s="9">
        <v>25</v>
      </c>
      <c r="C2578" s="10">
        <v>24</v>
      </c>
      <c r="D2578" s="9">
        <v>2</v>
      </c>
      <c r="E2578" s="9">
        <v>12</v>
      </c>
      <c r="F2578" s="9">
        <v>1</v>
      </c>
      <c r="G2578" s="9">
        <v>2</v>
      </c>
    </row>
    <row r="2579" spans="1:7" x14ac:dyDescent="0.25">
      <c r="A2579" s="9">
        <v>2503012</v>
      </c>
      <c r="B2579" s="9">
        <v>25</v>
      </c>
      <c r="C2579" s="10">
        <v>36</v>
      </c>
      <c r="D2579" s="9">
        <v>3</v>
      </c>
      <c r="E2579" s="9">
        <v>12</v>
      </c>
      <c r="F2579" s="9">
        <v>14</v>
      </c>
      <c r="G2579" s="9">
        <v>15</v>
      </c>
    </row>
    <row r="2580" spans="1:7" x14ac:dyDescent="0.25">
      <c r="A2580" s="9">
        <v>2504012</v>
      </c>
      <c r="B2580" s="9">
        <v>25</v>
      </c>
      <c r="C2580" s="10">
        <v>48</v>
      </c>
      <c r="D2580" s="9">
        <v>4</v>
      </c>
      <c r="E2580" s="9">
        <v>12</v>
      </c>
      <c r="F2580" s="9">
        <v>2</v>
      </c>
      <c r="G2580" s="9">
        <v>3</v>
      </c>
    </row>
    <row r="2581" spans="1:7" x14ac:dyDescent="0.25">
      <c r="A2581" s="9">
        <v>2505012</v>
      </c>
      <c r="B2581" s="9">
        <v>25</v>
      </c>
      <c r="C2581" s="10">
        <v>60</v>
      </c>
      <c r="D2581" s="9">
        <v>5</v>
      </c>
      <c r="E2581" s="9">
        <v>12</v>
      </c>
      <c r="F2581" s="9">
        <v>15</v>
      </c>
      <c r="G2581" s="9">
        <v>16</v>
      </c>
    </row>
    <row r="2582" spans="1:7" x14ac:dyDescent="0.25">
      <c r="A2582" s="9">
        <v>2506012</v>
      </c>
      <c r="B2582" s="9">
        <v>25</v>
      </c>
      <c r="C2582" s="10">
        <v>72</v>
      </c>
      <c r="D2582" s="9">
        <v>6</v>
      </c>
      <c r="E2582" s="9">
        <v>12</v>
      </c>
      <c r="F2582" s="9">
        <v>3</v>
      </c>
      <c r="G2582" s="9">
        <v>4</v>
      </c>
    </row>
    <row r="2583" spans="1:7" x14ac:dyDescent="0.25">
      <c r="A2583" s="9">
        <v>2507012</v>
      </c>
      <c r="B2583" s="9">
        <v>25</v>
      </c>
      <c r="C2583" s="10">
        <v>84</v>
      </c>
      <c r="D2583" s="9">
        <v>7</v>
      </c>
      <c r="E2583" s="9">
        <v>12</v>
      </c>
      <c r="F2583" s="9">
        <v>16</v>
      </c>
      <c r="G2583" s="9">
        <v>17</v>
      </c>
    </row>
    <row r="2584" spans="1:7" x14ac:dyDescent="0.25">
      <c r="A2584" s="9">
        <v>2508012</v>
      </c>
      <c r="B2584" s="9">
        <v>25</v>
      </c>
      <c r="C2584" s="10">
        <v>96</v>
      </c>
      <c r="D2584" s="9">
        <v>8</v>
      </c>
      <c r="E2584" s="9">
        <v>12</v>
      </c>
      <c r="F2584" s="9">
        <v>4</v>
      </c>
      <c r="G2584" s="9">
        <v>5</v>
      </c>
    </row>
    <row r="2585" spans="1:7" x14ac:dyDescent="0.25">
      <c r="A2585" s="9">
        <v>2509012</v>
      </c>
      <c r="B2585" s="9">
        <v>25</v>
      </c>
      <c r="C2585" s="10">
        <v>108</v>
      </c>
      <c r="D2585" s="9">
        <v>9</v>
      </c>
      <c r="E2585" s="9">
        <v>12</v>
      </c>
      <c r="F2585" s="9">
        <v>17</v>
      </c>
      <c r="G2585" s="9">
        <v>18</v>
      </c>
    </row>
    <row r="2586" spans="1:7" x14ac:dyDescent="0.25">
      <c r="A2586" s="9">
        <v>2510012</v>
      </c>
      <c r="B2586" s="9">
        <v>25</v>
      </c>
      <c r="C2586" s="10">
        <v>120</v>
      </c>
      <c r="D2586" s="9">
        <v>10</v>
      </c>
      <c r="E2586" s="9">
        <v>12</v>
      </c>
      <c r="F2586" s="9">
        <v>5</v>
      </c>
      <c r="G2586" s="9">
        <v>6</v>
      </c>
    </row>
    <row r="2587" spans="1:7" x14ac:dyDescent="0.25">
      <c r="A2587" s="9">
        <v>2511012</v>
      </c>
      <c r="B2587" s="9">
        <v>25</v>
      </c>
      <c r="C2587" s="10">
        <v>132</v>
      </c>
      <c r="D2587" s="9">
        <v>11</v>
      </c>
      <c r="E2587" s="9">
        <v>12</v>
      </c>
      <c r="F2587" s="9">
        <v>18</v>
      </c>
      <c r="G2587" s="9">
        <v>19</v>
      </c>
    </row>
    <row r="2588" spans="1:7" x14ac:dyDescent="0.25">
      <c r="A2588" s="9">
        <v>2512012</v>
      </c>
      <c r="B2588" s="9">
        <v>25</v>
      </c>
      <c r="C2588" s="10">
        <v>144</v>
      </c>
      <c r="D2588" s="9">
        <v>12</v>
      </c>
      <c r="E2588" s="9">
        <v>12</v>
      </c>
      <c r="F2588" s="9">
        <v>6</v>
      </c>
      <c r="G2588" s="9">
        <v>7</v>
      </c>
    </row>
    <row r="2589" spans="1:7" x14ac:dyDescent="0.25">
      <c r="A2589" s="9">
        <v>2513012</v>
      </c>
      <c r="B2589" s="9">
        <v>25</v>
      </c>
      <c r="C2589" s="10">
        <v>156</v>
      </c>
      <c r="D2589" s="9">
        <v>13</v>
      </c>
      <c r="E2589" s="9">
        <v>12</v>
      </c>
      <c r="F2589" s="9">
        <v>19</v>
      </c>
      <c r="G2589" s="9">
        <v>20</v>
      </c>
    </row>
    <row r="2590" spans="1:7" x14ac:dyDescent="0.25">
      <c r="A2590" s="9">
        <v>2514012</v>
      </c>
      <c r="B2590" s="9">
        <v>25</v>
      </c>
      <c r="C2590" s="10">
        <v>168</v>
      </c>
      <c r="D2590" s="9">
        <v>14</v>
      </c>
      <c r="E2590" s="9">
        <v>12</v>
      </c>
      <c r="F2590" s="9">
        <v>7</v>
      </c>
      <c r="G2590" s="9">
        <v>8</v>
      </c>
    </row>
    <row r="2591" spans="1:7" x14ac:dyDescent="0.25">
      <c r="A2591" s="9">
        <v>2515012</v>
      </c>
      <c r="B2591" s="9">
        <v>25</v>
      </c>
      <c r="C2591" s="10">
        <v>180</v>
      </c>
      <c r="D2591" s="9">
        <v>15</v>
      </c>
      <c r="E2591" s="9">
        <v>12</v>
      </c>
      <c r="F2591" s="9">
        <v>20</v>
      </c>
      <c r="G2591" s="9">
        <v>21</v>
      </c>
    </row>
    <row r="2592" spans="1:7" x14ac:dyDescent="0.25">
      <c r="A2592" s="9">
        <v>2516012</v>
      </c>
      <c r="B2592" s="9">
        <v>25</v>
      </c>
      <c r="C2592" s="10">
        <v>192</v>
      </c>
      <c r="D2592" s="9">
        <v>16</v>
      </c>
      <c r="E2592" s="9">
        <v>12</v>
      </c>
      <c r="F2592" s="9">
        <v>8</v>
      </c>
      <c r="G2592" s="9">
        <v>9</v>
      </c>
    </row>
    <row r="2593" spans="1:7" x14ac:dyDescent="0.25">
      <c r="A2593" s="9">
        <v>2517012</v>
      </c>
      <c r="B2593" s="9">
        <v>25</v>
      </c>
      <c r="C2593" s="10">
        <v>204</v>
      </c>
      <c r="D2593" s="9">
        <v>17</v>
      </c>
      <c r="E2593" s="9">
        <v>12</v>
      </c>
      <c r="F2593" s="9">
        <v>21</v>
      </c>
      <c r="G2593" s="9">
        <v>22</v>
      </c>
    </row>
    <row r="2594" spans="1:7" x14ac:dyDescent="0.25">
      <c r="A2594" s="9">
        <v>2518012</v>
      </c>
      <c r="B2594" s="9">
        <v>25</v>
      </c>
      <c r="C2594" s="10">
        <v>216</v>
      </c>
      <c r="D2594" s="9">
        <v>18</v>
      </c>
      <c r="E2594" s="9">
        <v>12</v>
      </c>
      <c r="F2594" s="9">
        <v>9</v>
      </c>
      <c r="G2594" s="9">
        <v>10</v>
      </c>
    </row>
    <row r="2595" spans="1:7" x14ac:dyDescent="0.25">
      <c r="A2595" s="9">
        <v>2519012</v>
      </c>
      <c r="B2595" s="9">
        <v>25</v>
      </c>
      <c r="C2595" s="10">
        <v>228</v>
      </c>
      <c r="D2595" s="9">
        <v>19</v>
      </c>
      <c r="E2595" s="9">
        <v>12</v>
      </c>
      <c r="F2595" s="9">
        <v>22</v>
      </c>
      <c r="G2595" s="9">
        <v>23</v>
      </c>
    </row>
    <row r="2596" spans="1:7" x14ac:dyDescent="0.25">
      <c r="A2596" s="9">
        <v>2520012</v>
      </c>
      <c r="B2596" s="9">
        <v>25</v>
      </c>
      <c r="C2596" s="10">
        <v>240</v>
      </c>
      <c r="D2596" s="9">
        <v>20</v>
      </c>
      <c r="E2596" s="9">
        <v>12</v>
      </c>
      <c r="F2596" s="9">
        <v>10</v>
      </c>
      <c r="G2596" s="9">
        <v>11</v>
      </c>
    </row>
    <row r="2597" spans="1:7" x14ac:dyDescent="0.25">
      <c r="A2597" s="9">
        <v>2521012</v>
      </c>
      <c r="B2597" s="9">
        <v>25</v>
      </c>
      <c r="C2597" s="10">
        <v>252</v>
      </c>
      <c r="D2597" s="9">
        <v>21</v>
      </c>
      <c r="E2597" s="9">
        <v>12</v>
      </c>
      <c r="F2597" s="9">
        <v>23</v>
      </c>
      <c r="G2597" s="9">
        <v>24</v>
      </c>
    </row>
    <row r="2598" spans="1:7" x14ac:dyDescent="0.25">
      <c r="A2598" s="9">
        <v>2522012</v>
      </c>
      <c r="B2598" s="9">
        <v>25</v>
      </c>
      <c r="C2598" s="10">
        <v>264</v>
      </c>
      <c r="D2598" s="9">
        <v>22</v>
      </c>
      <c r="E2598" s="9">
        <v>12</v>
      </c>
      <c r="F2598" s="9">
        <v>11</v>
      </c>
      <c r="G2598" s="9">
        <v>12</v>
      </c>
    </row>
    <row r="2599" spans="1:7" x14ac:dyDescent="0.25">
      <c r="A2599" s="9">
        <v>2523012</v>
      </c>
      <c r="B2599" s="9">
        <v>25</v>
      </c>
      <c r="C2599" s="10">
        <v>276</v>
      </c>
      <c r="D2599" s="9">
        <v>23</v>
      </c>
      <c r="E2599" s="9">
        <v>12</v>
      </c>
      <c r="F2599" s="9">
        <v>24</v>
      </c>
      <c r="G2599" s="9">
        <v>25</v>
      </c>
    </row>
    <row r="2600" spans="1:7" x14ac:dyDescent="0.25">
      <c r="A2600" s="9">
        <v>2524012</v>
      </c>
      <c r="B2600" s="9">
        <v>25</v>
      </c>
      <c r="C2600" s="10">
        <v>288</v>
      </c>
      <c r="D2600" s="9">
        <v>24</v>
      </c>
      <c r="E2600" s="9">
        <v>12</v>
      </c>
      <c r="F2600" s="9">
        <v>12</v>
      </c>
      <c r="G2600" s="9">
        <v>13</v>
      </c>
    </row>
    <row r="2601" spans="1:7" x14ac:dyDescent="0.25">
      <c r="A2601" s="9">
        <v>2525012</v>
      </c>
      <c r="B2601" s="9">
        <v>25</v>
      </c>
      <c r="C2601" s="10">
        <v>300</v>
      </c>
      <c r="D2601" s="9">
        <v>25</v>
      </c>
      <c r="E2601" s="9">
        <v>12</v>
      </c>
      <c r="F2601" s="9">
        <v>25</v>
      </c>
      <c r="G2601" s="9">
        <v>1</v>
      </c>
    </row>
    <row r="2602" spans="1:7" x14ac:dyDescent="0.25">
      <c r="A2602" s="11">
        <v>2601001</v>
      </c>
      <c r="B2602" s="11">
        <v>26</v>
      </c>
      <c r="C2602" s="13">
        <v>1</v>
      </c>
      <c r="D2602" s="11">
        <v>1</v>
      </c>
      <c r="E2602" s="11">
        <v>1</v>
      </c>
      <c r="F2602" s="11">
        <v>3</v>
      </c>
      <c r="G2602" s="11">
        <v>26</v>
      </c>
    </row>
    <row r="2603" spans="1:7" x14ac:dyDescent="0.25">
      <c r="A2603" s="11">
        <v>2602001</v>
      </c>
      <c r="B2603" s="11">
        <v>26</v>
      </c>
      <c r="C2603" s="13">
        <v>14</v>
      </c>
      <c r="D2603" s="11">
        <v>2</v>
      </c>
      <c r="E2603" s="11">
        <v>1</v>
      </c>
      <c r="F2603" s="11">
        <v>16</v>
      </c>
      <c r="G2603" s="11">
        <v>12</v>
      </c>
    </row>
    <row r="2604" spans="1:7" x14ac:dyDescent="0.25">
      <c r="A2604" s="11">
        <v>2603001</v>
      </c>
      <c r="B2604" s="11">
        <v>26</v>
      </c>
      <c r="C2604" s="13">
        <v>27</v>
      </c>
      <c r="D2604" s="11">
        <v>3</v>
      </c>
      <c r="E2604" s="11">
        <v>1</v>
      </c>
      <c r="F2604" s="11">
        <v>4</v>
      </c>
      <c r="G2604" s="11">
        <v>23</v>
      </c>
    </row>
    <row r="2605" spans="1:7" x14ac:dyDescent="0.25">
      <c r="A2605" s="11">
        <v>2604001</v>
      </c>
      <c r="B2605" s="11">
        <v>26</v>
      </c>
      <c r="C2605" s="13">
        <v>40</v>
      </c>
      <c r="D2605" s="11">
        <v>4</v>
      </c>
      <c r="E2605" s="11">
        <v>1</v>
      </c>
      <c r="F2605" s="11">
        <v>17</v>
      </c>
      <c r="G2605" s="11">
        <v>9</v>
      </c>
    </row>
    <row r="2606" spans="1:7" x14ac:dyDescent="0.25">
      <c r="A2606" s="11">
        <v>2605001</v>
      </c>
      <c r="B2606" s="11">
        <v>26</v>
      </c>
      <c r="C2606" s="13">
        <v>53</v>
      </c>
      <c r="D2606" s="11">
        <v>5</v>
      </c>
      <c r="E2606" s="11">
        <v>1</v>
      </c>
      <c r="F2606" s="11">
        <v>5</v>
      </c>
      <c r="G2606" s="11">
        <v>20</v>
      </c>
    </row>
    <row r="2607" spans="1:7" x14ac:dyDescent="0.25">
      <c r="A2607" s="11">
        <v>2606001</v>
      </c>
      <c r="B2607" s="11">
        <v>26</v>
      </c>
      <c r="C2607" s="13">
        <v>66</v>
      </c>
      <c r="D2607" s="11">
        <v>6</v>
      </c>
      <c r="E2607" s="11">
        <v>1</v>
      </c>
      <c r="F2607" s="11">
        <v>18</v>
      </c>
      <c r="G2607" s="11">
        <v>6</v>
      </c>
    </row>
    <row r="2608" spans="1:7" x14ac:dyDescent="0.25">
      <c r="A2608" s="11">
        <v>2607001</v>
      </c>
      <c r="B2608" s="11">
        <v>26</v>
      </c>
      <c r="C2608" s="13">
        <v>79</v>
      </c>
      <c r="D2608" s="11">
        <v>7</v>
      </c>
      <c r="E2608" s="11">
        <v>1</v>
      </c>
      <c r="F2608" s="11">
        <v>6</v>
      </c>
      <c r="G2608" s="11">
        <v>17</v>
      </c>
    </row>
    <row r="2609" spans="1:7" x14ac:dyDescent="0.25">
      <c r="A2609" s="11">
        <v>2608001</v>
      </c>
      <c r="B2609" s="11">
        <v>26</v>
      </c>
      <c r="C2609" s="13">
        <v>92</v>
      </c>
      <c r="D2609" s="11">
        <v>8</v>
      </c>
      <c r="E2609" s="11">
        <v>1</v>
      </c>
      <c r="F2609" s="11">
        <v>19</v>
      </c>
      <c r="G2609" s="11">
        <v>3</v>
      </c>
    </row>
    <row r="2610" spans="1:7" x14ac:dyDescent="0.25">
      <c r="A2610" s="11">
        <v>2609001</v>
      </c>
      <c r="B2610" s="11">
        <v>26</v>
      </c>
      <c r="C2610" s="13">
        <v>105</v>
      </c>
      <c r="D2610" s="11">
        <v>9</v>
      </c>
      <c r="E2610" s="11">
        <v>1</v>
      </c>
      <c r="F2610" s="11">
        <v>7</v>
      </c>
      <c r="G2610" s="11">
        <v>14</v>
      </c>
    </row>
    <row r="2611" spans="1:7" x14ac:dyDescent="0.25">
      <c r="A2611" s="11">
        <v>2610001</v>
      </c>
      <c r="B2611" s="11">
        <v>26</v>
      </c>
      <c r="C2611" s="13">
        <v>118</v>
      </c>
      <c r="D2611" s="11">
        <v>10</v>
      </c>
      <c r="E2611" s="11">
        <v>1</v>
      </c>
      <c r="F2611" s="11">
        <v>20</v>
      </c>
      <c r="G2611" s="11">
        <v>25</v>
      </c>
    </row>
    <row r="2612" spans="1:7" x14ac:dyDescent="0.25">
      <c r="A2612" s="11">
        <v>2611001</v>
      </c>
      <c r="B2612" s="11">
        <v>26</v>
      </c>
      <c r="C2612" s="13">
        <v>131</v>
      </c>
      <c r="D2612" s="11">
        <v>11</v>
      </c>
      <c r="E2612" s="11">
        <v>1</v>
      </c>
      <c r="F2612" s="11">
        <v>8</v>
      </c>
      <c r="G2612" s="11">
        <v>11</v>
      </c>
    </row>
    <row r="2613" spans="1:7" x14ac:dyDescent="0.25">
      <c r="A2613" s="11">
        <v>2612001</v>
      </c>
      <c r="B2613" s="11">
        <v>26</v>
      </c>
      <c r="C2613" s="13">
        <v>144</v>
      </c>
      <c r="D2613" s="11">
        <v>12</v>
      </c>
      <c r="E2613" s="11">
        <v>1</v>
      </c>
      <c r="F2613" s="11">
        <v>21</v>
      </c>
      <c r="G2613" s="11">
        <v>22</v>
      </c>
    </row>
    <row r="2614" spans="1:7" x14ac:dyDescent="0.25">
      <c r="A2614" s="11">
        <v>2613001</v>
      </c>
      <c r="B2614" s="11">
        <v>26</v>
      </c>
      <c r="C2614" s="13">
        <v>157</v>
      </c>
      <c r="D2614" s="11">
        <v>13</v>
      </c>
      <c r="E2614" s="11">
        <v>1</v>
      </c>
      <c r="F2614" s="11">
        <v>9</v>
      </c>
      <c r="G2614" s="11">
        <v>8</v>
      </c>
    </row>
    <row r="2615" spans="1:7" x14ac:dyDescent="0.25">
      <c r="A2615" s="11">
        <v>2614001</v>
      </c>
      <c r="B2615" s="11">
        <v>26</v>
      </c>
      <c r="C2615" s="13">
        <v>170</v>
      </c>
      <c r="D2615" s="11">
        <v>14</v>
      </c>
      <c r="E2615" s="11">
        <v>1</v>
      </c>
      <c r="F2615" s="11">
        <v>22</v>
      </c>
      <c r="G2615" s="11">
        <v>19</v>
      </c>
    </row>
    <row r="2616" spans="1:7" x14ac:dyDescent="0.25">
      <c r="A2616" s="11">
        <v>2615001</v>
      </c>
      <c r="B2616" s="11">
        <v>26</v>
      </c>
      <c r="C2616" s="13">
        <v>183</v>
      </c>
      <c r="D2616" s="11">
        <v>15</v>
      </c>
      <c r="E2616" s="11">
        <v>1</v>
      </c>
      <c r="F2616" s="11">
        <v>10</v>
      </c>
      <c r="G2616" s="11">
        <v>5</v>
      </c>
    </row>
    <row r="2617" spans="1:7" x14ac:dyDescent="0.25">
      <c r="A2617" s="11">
        <v>2616001</v>
      </c>
      <c r="B2617" s="11">
        <v>26</v>
      </c>
      <c r="C2617" s="13">
        <v>196</v>
      </c>
      <c r="D2617" s="11">
        <v>16</v>
      </c>
      <c r="E2617" s="11">
        <v>1</v>
      </c>
      <c r="F2617" s="11">
        <v>23</v>
      </c>
      <c r="G2617" s="11">
        <v>16</v>
      </c>
    </row>
    <row r="2618" spans="1:7" x14ac:dyDescent="0.25">
      <c r="A2618" s="11">
        <v>2617001</v>
      </c>
      <c r="B2618" s="11">
        <v>26</v>
      </c>
      <c r="C2618" s="13">
        <v>209</v>
      </c>
      <c r="D2618" s="11">
        <v>17</v>
      </c>
      <c r="E2618" s="11">
        <v>1</v>
      </c>
      <c r="F2618" s="11">
        <v>11</v>
      </c>
      <c r="G2618" s="11">
        <v>2</v>
      </c>
    </row>
    <row r="2619" spans="1:7" x14ac:dyDescent="0.25">
      <c r="A2619" s="11">
        <v>2618001</v>
      </c>
      <c r="B2619" s="11">
        <v>26</v>
      </c>
      <c r="C2619" s="13">
        <v>222</v>
      </c>
      <c r="D2619" s="11">
        <v>18</v>
      </c>
      <c r="E2619" s="11">
        <v>1</v>
      </c>
      <c r="F2619" s="11">
        <v>24</v>
      </c>
      <c r="G2619" s="11">
        <v>13</v>
      </c>
    </row>
    <row r="2620" spans="1:7" x14ac:dyDescent="0.25">
      <c r="A2620" s="11">
        <v>2619001</v>
      </c>
      <c r="B2620" s="11">
        <v>26</v>
      </c>
      <c r="C2620" s="13">
        <v>235</v>
      </c>
      <c r="D2620" s="11">
        <v>19</v>
      </c>
      <c r="E2620" s="11">
        <v>1</v>
      </c>
      <c r="F2620" s="11">
        <v>12</v>
      </c>
      <c r="G2620" s="11">
        <v>24</v>
      </c>
    </row>
    <row r="2621" spans="1:7" x14ac:dyDescent="0.25">
      <c r="A2621" s="11">
        <v>2620001</v>
      </c>
      <c r="B2621" s="11">
        <v>26</v>
      </c>
      <c r="C2621" s="13">
        <v>248</v>
      </c>
      <c r="D2621" s="11">
        <v>20</v>
      </c>
      <c r="E2621" s="11">
        <v>1</v>
      </c>
      <c r="F2621" s="11">
        <v>25</v>
      </c>
      <c r="G2621" s="11">
        <v>10</v>
      </c>
    </row>
    <row r="2622" spans="1:7" x14ac:dyDescent="0.25">
      <c r="A2622" s="11">
        <v>2621001</v>
      </c>
      <c r="B2622" s="11">
        <v>26</v>
      </c>
      <c r="C2622" s="13">
        <v>261</v>
      </c>
      <c r="D2622" s="11">
        <v>21</v>
      </c>
      <c r="E2622" s="11">
        <v>1</v>
      </c>
      <c r="F2622" s="11">
        <v>13</v>
      </c>
      <c r="G2622" s="11">
        <v>21</v>
      </c>
    </row>
    <row r="2623" spans="1:7" x14ac:dyDescent="0.25">
      <c r="A2623" s="11">
        <v>2622001</v>
      </c>
      <c r="B2623" s="11">
        <v>26</v>
      </c>
      <c r="C2623" s="13">
        <v>274</v>
      </c>
      <c r="D2623" s="11">
        <v>22</v>
      </c>
      <c r="E2623" s="11">
        <v>1</v>
      </c>
      <c r="F2623" s="11">
        <v>26</v>
      </c>
      <c r="G2623" s="11">
        <v>7</v>
      </c>
    </row>
    <row r="2624" spans="1:7" x14ac:dyDescent="0.25">
      <c r="A2624" s="11">
        <v>2623001</v>
      </c>
      <c r="B2624" s="11">
        <v>26</v>
      </c>
      <c r="C2624" s="13">
        <v>287</v>
      </c>
      <c r="D2624" s="11">
        <v>23</v>
      </c>
      <c r="E2624" s="11">
        <v>1</v>
      </c>
      <c r="F2624" s="11">
        <v>14</v>
      </c>
      <c r="G2624" s="11">
        <v>18</v>
      </c>
    </row>
    <row r="2625" spans="1:7" x14ac:dyDescent="0.25">
      <c r="A2625" s="11">
        <v>2624001</v>
      </c>
      <c r="B2625" s="11">
        <v>26</v>
      </c>
      <c r="C2625" s="13">
        <v>300</v>
      </c>
      <c r="D2625" s="11">
        <v>24</v>
      </c>
      <c r="E2625" s="11">
        <v>1</v>
      </c>
      <c r="F2625" s="11">
        <v>2</v>
      </c>
      <c r="G2625" s="11">
        <v>4</v>
      </c>
    </row>
    <row r="2626" spans="1:7" x14ac:dyDescent="0.25">
      <c r="A2626" s="11">
        <v>2625001</v>
      </c>
      <c r="B2626" s="11">
        <v>26</v>
      </c>
      <c r="C2626" s="13">
        <v>313</v>
      </c>
      <c r="D2626" s="11">
        <v>25</v>
      </c>
      <c r="E2626" s="11">
        <v>1</v>
      </c>
      <c r="F2626" s="11">
        <v>1</v>
      </c>
      <c r="G2626" s="11">
        <v>15</v>
      </c>
    </row>
    <row r="2627" spans="1:7" x14ac:dyDescent="0.25">
      <c r="A2627" s="11">
        <v>2601002</v>
      </c>
      <c r="B2627" s="11">
        <v>26</v>
      </c>
      <c r="C2627" s="13">
        <v>2</v>
      </c>
      <c r="D2627" s="11">
        <v>1</v>
      </c>
      <c r="E2627" s="11">
        <v>2</v>
      </c>
      <c r="F2627" s="11">
        <v>1</v>
      </c>
      <c r="G2627" s="11">
        <v>2</v>
      </c>
    </row>
    <row r="2628" spans="1:7" x14ac:dyDescent="0.25">
      <c r="A2628" s="11">
        <v>2602002</v>
      </c>
      <c r="B2628" s="11">
        <v>26</v>
      </c>
      <c r="C2628" s="13">
        <v>15</v>
      </c>
      <c r="D2628" s="11">
        <v>2</v>
      </c>
      <c r="E2628" s="11">
        <v>2</v>
      </c>
      <c r="F2628" s="11">
        <v>15</v>
      </c>
      <c r="G2628" s="11">
        <v>13</v>
      </c>
    </row>
    <row r="2629" spans="1:7" x14ac:dyDescent="0.25">
      <c r="A2629" s="11">
        <v>2603002</v>
      </c>
      <c r="B2629" s="11">
        <v>26</v>
      </c>
      <c r="C2629" s="13">
        <v>28</v>
      </c>
      <c r="D2629" s="11">
        <v>3</v>
      </c>
      <c r="E2629" s="11">
        <v>2</v>
      </c>
      <c r="F2629" s="11">
        <v>2</v>
      </c>
      <c r="G2629" s="11">
        <v>25</v>
      </c>
    </row>
    <row r="2630" spans="1:7" x14ac:dyDescent="0.25">
      <c r="A2630" s="11">
        <v>2604002</v>
      </c>
      <c r="B2630" s="11">
        <v>26</v>
      </c>
      <c r="C2630" s="13">
        <v>41</v>
      </c>
      <c r="D2630" s="11">
        <v>4</v>
      </c>
      <c r="E2630" s="11">
        <v>2</v>
      </c>
      <c r="F2630" s="11">
        <v>14</v>
      </c>
      <c r="G2630" s="11">
        <v>12</v>
      </c>
    </row>
    <row r="2631" spans="1:7" x14ac:dyDescent="0.25">
      <c r="A2631" s="11">
        <v>2605002</v>
      </c>
      <c r="B2631" s="11">
        <v>26</v>
      </c>
      <c r="C2631" s="13">
        <v>54</v>
      </c>
      <c r="D2631" s="11">
        <v>5</v>
      </c>
      <c r="E2631" s="11">
        <v>2</v>
      </c>
      <c r="F2631" s="11">
        <v>26</v>
      </c>
      <c r="G2631" s="11">
        <v>24</v>
      </c>
    </row>
    <row r="2632" spans="1:7" x14ac:dyDescent="0.25">
      <c r="A2632" s="11">
        <v>2606002</v>
      </c>
      <c r="B2632" s="11">
        <v>26</v>
      </c>
      <c r="C2632" s="13">
        <v>67</v>
      </c>
      <c r="D2632" s="11">
        <v>6</v>
      </c>
      <c r="E2632" s="11">
        <v>2</v>
      </c>
      <c r="F2632" s="11">
        <v>13</v>
      </c>
      <c r="G2632" s="11">
        <v>11</v>
      </c>
    </row>
    <row r="2633" spans="1:7" x14ac:dyDescent="0.25">
      <c r="A2633" s="11">
        <v>2607002</v>
      </c>
      <c r="B2633" s="11">
        <v>26</v>
      </c>
      <c r="C2633" s="13">
        <v>80</v>
      </c>
      <c r="D2633" s="11">
        <v>7</v>
      </c>
      <c r="E2633" s="11">
        <v>2</v>
      </c>
      <c r="F2633" s="11">
        <v>25</v>
      </c>
      <c r="G2633" s="11">
        <v>23</v>
      </c>
    </row>
    <row r="2634" spans="1:7" x14ac:dyDescent="0.25">
      <c r="A2634" s="11">
        <v>2608002</v>
      </c>
      <c r="B2634" s="11">
        <v>26</v>
      </c>
      <c r="C2634" s="13">
        <v>93</v>
      </c>
      <c r="D2634" s="11">
        <v>8</v>
      </c>
      <c r="E2634" s="11">
        <v>2</v>
      </c>
      <c r="F2634" s="11">
        <v>12</v>
      </c>
      <c r="G2634" s="11">
        <v>10</v>
      </c>
    </row>
    <row r="2635" spans="1:7" x14ac:dyDescent="0.25">
      <c r="A2635" s="11">
        <v>2609002</v>
      </c>
      <c r="B2635" s="11">
        <v>26</v>
      </c>
      <c r="C2635" s="13">
        <v>106</v>
      </c>
      <c r="D2635" s="11">
        <v>9</v>
      </c>
      <c r="E2635" s="11">
        <v>2</v>
      </c>
      <c r="F2635" s="11">
        <v>24</v>
      </c>
      <c r="G2635" s="11">
        <v>22</v>
      </c>
    </row>
    <row r="2636" spans="1:7" x14ac:dyDescent="0.25">
      <c r="A2636" s="11">
        <v>2610002</v>
      </c>
      <c r="B2636" s="11">
        <v>26</v>
      </c>
      <c r="C2636" s="13">
        <v>119</v>
      </c>
      <c r="D2636" s="11">
        <v>10</v>
      </c>
      <c r="E2636" s="11">
        <v>2</v>
      </c>
      <c r="F2636" s="11">
        <v>11</v>
      </c>
      <c r="G2636" s="11">
        <v>9</v>
      </c>
    </row>
    <row r="2637" spans="1:7" x14ac:dyDescent="0.25">
      <c r="A2637" s="11">
        <v>2611002</v>
      </c>
      <c r="B2637" s="11">
        <v>26</v>
      </c>
      <c r="C2637" s="13">
        <v>132</v>
      </c>
      <c r="D2637" s="11">
        <v>11</v>
      </c>
      <c r="E2637" s="11">
        <v>2</v>
      </c>
      <c r="F2637" s="11">
        <v>23</v>
      </c>
      <c r="G2637" s="11">
        <v>21</v>
      </c>
    </row>
    <row r="2638" spans="1:7" x14ac:dyDescent="0.25">
      <c r="A2638" s="11">
        <v>2612002</v>
      </c>
      <c r="B2638" s="11">
        <v>26</v>
      </c>
      <c r="C2638" s="13">
        <v>145</v>
      </c>
      <c r="D2638" s="11">
        <v>12</v>
      </c>
      <c r="E2638" s="11">
        <v>2</v>
      </c>
      <c r="F2638" s="11">
        <v>10</v>
      </c>
      <c r="G2638" s="11">
        <v>8</v>
      </c>
    </row>
    <row r="2639" spans="1:7" x14ac:dyDescent="0.25">
      <c r="A2639" s="11">
        <v>2613002</v>
      </c>
      <c r="B2639" s="11">
        <v>26</v>
      </c>
      <c r="C2639" s="13">
        <v>158</v>
      </c>
      <c r="D2639" s="11">
        <v>13</v>
      </c>
      <c r="E2639" s="11">
        <v>2</v>
      </c>
      <c r="F2639" s="11">
        <v>22</v>
      </c>
      <c r="G2639" s="11">
        <v>20</v>
      </c>
    </row>
    <row r="2640" spans="1:7" x14ac:dyDescent="0.25">
      <c r="A2640" s="11">
        <v>2614002</v>
      </c>
      <c r="B2640" s="11">
        <v>26</v>
      </c>
      <c r="C2640" s="13">
        <v>171</v>
      </c>
      <c r="D2640" s="11">
        <v>14</v>
      </c>
      <c r="E2640" s="11">
        <v>2</v>
      </c>
      <c r="F2640" s="11">
        <v>9</v>
      </c>
      <c r="G2640" s="11">
        <v>7</v>
      </c>
    </row>
    <row r="2641" spans="1:7" x14ac:dyDescent="0.25">
      <c r="A2641" s="11">
        <v>2615002</v>
      </c>
      <c r="B2641" s="11">
        <v>26</v>
      </c>
      <c r="C2641" s="13">
        <v>184</v>
      </c>
      <c r="D2641" s="11">
        <v>15</v>
      </c>
      <c r="E2641" s="11">
        <v>2</v>
      </c>
      <c r="F2641" s="11">
        <v>21</v>
      </c>
      <c r="G2641" s="11">
        <v>19</v>
      </c>
    </row>
    <row r="2642" spans="1:7" x14ac:dyDescent="0.25">
      <c r="A2642" s="11">
        <v>2616002</v>
      </c>
      <c r="B2642" s="11">
        <v>26</v>
      </c>
      <c r="C2642" s="13">
        <v>197</v>
      </c>
      <c r="D2642" s="11">
        <v>16</v>
      </c>
      <c r="E2642" s="11">
        <v>2</v>
      </c>
      <c r="F2642" s="11">
        <v>8</v>
      </c>
      <c r="G2642" s="11">
        <v>6</v>
      </c>
    </row>
    <row r="2643" spans="1:7" x14ac:dyDescent="0.25">
      <c r="A2643" s="11">
        <v>2617002</v>
      </c>
      <c r="B2643" s="11">
        <v>26</v>
      </c>
      <c r="C2643" s="13">
        <v>210</v>
      </c>
      <c r="D2643" s="11">
        <v>17</v>
      </c>
      <c r="E2643" s="11">
        <v>2</v>
      </c>
      <c r="F2643" s="11">
        <v>20</v>
      </c>
      <c r="G2643" s="11">
        <v>18</v>
      </c>
    </row>
    <row r="2644" spans="1:7" x14ac:dyDescent="0.25">
      <c r="A2644" s="11">
        <v>2618002</v>
      </c>
      <c r="B2644" s="11">
        <v>26</v>
      </c>
      <c r="C2644" s="13">
        <v>223</v>
      </c>
      <c r="D2644" s="11">
        <v>18</v>
      </c>
      <c r="E2644" s="11">
        <v>2</v>
      </c>
      <c r="F2644" s="11">
        <v>7</v>
      </c>
      <c r="G2644" s="11">
        <v>5</v>
      </c>
    </row>
    <row r="2645" spans="1:7" x14ac:dyDescent="0.25">
      <c r="A2645" s="11">
        <v>2619002</v>
      </c>
      <c r="B2645" s="11">
        <v>26</v>
      </c>
      <c r="C2645" s="13">
        <v>236</v>
      </c>
      <c r="D2645" s="11">
        <v>19</v>
      </c>
      <c r="E2645" s="11">
        <v>2</v>
      </c>
      <c r="F2645" s="11">
        <v>19</v>
      </c>
      <c r="G2645" s="11">
        <v>17</v>
      </c>
    </row>
    <row r="2646" spans="1:7" x14ac:dyDescent="0.25">
      <c r="A2646" s="11">
        <v>2620002</v>
      </c>
      <c r="B2646" s="11">
        <v>26</v>
      </c>
      <c r="C2646" s="13">
        <v>249</v>
      </c>
      <c r="D2646" s="11">
        <v>20</v>
      </c>
      <c r="E2646" s="11">
        <v>2</v>
      </c>
      <c r="F2646" s="11">
        <v>6</v>
      </c>
      <c r="G2646" s="11">
        <v>4</v>
      </c>
    </row>
    <row r="2647" spans="1:7" x14ac:dyDescent="0.25">
      <c r="A2647" s="11">
        <v>2621002</v>
      </c>
      <c r="B2647" s="11">
        <v>26</v>
      </c>
      <c r="C2647" s="13">
        <v>262</v>
      </c>
      <c r="D2647" s="11">
        <v>21</v>
      </c>
      <c r="E2647" s="11">
        <v>2</v>
      </c>
      <c r="F2647" s="11">
        <v>18</v>
      </c>
      <c r="G2647" s="11">
        <v>16</v>
      </c>
    </row>
    <row r="2648" spans="1:7" x14ac:dyDescent="0.25">
      <c r="A2648" s="11">
        <v>2622002</v>
      </c>
      <c r="B2648" s="11">
        <v>26</v>
      </c>
      <c r="C2648" s="13">
        <v>275</v>
      </c>
      <c r="D2648" s="11">
        <v>22</v>
      </c>
      <c r="E2648" s="11">
        <v>2</v>
      </c>
      <c r="F2648" s="11">
        <v>5</v>
      </c>
      <c r="G2648" s="11">
        <v>3</v>
      </c>
    </row>
    <row r="2649" spans="1:7" x14ac:dyDescent="0.25">
      <c r="A2649" s="11">
        <v>2623002</v>
      </c>
      <c r="B2649" s="11">
        <v>26</v>
      </c>
      <c r="C2649" s="13">
        <v>288</v>
      </c>
      <c r="D2649" s="11">
        <v>23</v>
      </c>
      <c r="E2649" s="11">
        <v>2</v>
      </c>
      <c r="F2649" s="11">
        <v>17</v>
      </c>
      <c r="G2649" s="11">
        <v>15</v>
      </c>
    </row>
    <row r="2650" spans="1:7" x14ac:dyDescent="0.25">
      <c r="A2650" s="11">
        <v>2624002</v>
      </c>
      <c r="B2650" s="11">
        <v>26</v>
      </c>
      <c r="C2650" s="13">
        <v>301</v>
      </c>
      <c r="D2650" s="11">
        <v>24</v>
      </c>
      <c r="E2650" s="11">
        <v>2</v>
      </c>
      <c r="F2650" s="11">
        <v>3</v>
      </c>
      <c r="G2650" s="11">
        <v>1</v>
      </c>
    </row>
    <row r="2651" spans="1:7" x14ac:dyDescent="0.25">
      <c r="A2651" s="11">
        <v>2625002</v>
      </c>
      <c r="B2651" s="11">
        <v>26</v>
      </c>
      <c r="C2651" s="13">
        <v>314</v>
      </c>
      <c r="D2651" s="11">
        <v>25</v>
      </c>
      <c r="E2651" s="11">
        <v>2</v>
      </c>
      <c r="F2651" s="11">
        <v>16</v>
      </c>
      <c r="G2651" s="11">
        <v>14</v>
      </c>
    </row>
    <row r="2652" spans="1:7" x14ac:dyDescent="0.25">
      <c r="A2652" s="11">
        <v>2601003</v>
      </c>
      <c r="B2652" s="11">
        <v>26</v>
      </c>
      <c r="C2652" s="13">
        <v>3</v>
      </c>
      <c r="D2652" s="11">
        <v>1</v>
      </c>
      <c r="E2652" s="11">
        <v>3</v>
      </c>
      <c r="F2652" s="11">
        <v>4</v>
      </c>
      <c r="G2652" s="11">
        <v>25</v>
      </c>
    </row>
    <row r="2653" spans="1:7" x14ac:dyDescent="0.25">
      <c r="A2653" s="11">
        <v>2602003</v>
      </c>
      <c r="B2653" s="11">
        <v>26</v>
      </c>
      <c r="C2653" s="13">
        <v>16</v>
      </c>
      <c r="D2653" s="11">
        <v>2</v>
      </c>
      <c r="E2653" s="11">
        <v>3</v>
      </c>
      <c r="F2653" s="11">
        <v>1</v>
      </c>
      <c r="G2653" s="11">
        <v>14</v>
      </c>
    </row>
    <row r="2654" spans="1:7" x14ac:dyDescent="0.25">
      <c r="A2654" s="11">
        <v>2603003</v>
      </c>
      <c r="B2654" s="11">
        <v>26</v>
      </c>
      <c r="C2654" s="13">
        <v>29</v>
      </c>
      <c r="D2654" s="11">
        <v>3</v>
      </c>
      <c r="E2654" s="11">
        <v>3</v>
      </c>
      <c r="F2654" s="11">
        <v>3</v>
      </c>
      <c r="G2654" s="11">
        <v>24</v>
      </c>
    </row>
    <row r="2655" spans="1:7" x14ac:dyDescent="0.25">
      <c r="A2655" s="11">
        <v>2604003</v>
      </c>
      <c r="B2655" s="11">
        <v>26</v>
      </c>
      <c r="C2655" s="13">
        <v>42</v>
      </c>
      <c r="D2655" s="11">
        <v>4</v>
      </c>
      <c r="E2655" s="11">
        <v>3</v>
      </c>
      <c r="F2655" s="11">
        <v>15</v>
      </c>
      <c r="G2655" s="11">
        <v>11</v>
      </c>
    </row>
    <row r="2656" spans="1:7" x14ac:dyDescent="0.25">
      <c r="A2656" s="11">
        <v>2605003</v>
      </c>
      <c r="B2656" s="11">
        <v>26</v>
      </c>
      <c r="C2656" s="13">
        <v>55</v>
      </c>
      <c r="D2656" s="11">
        <v>5</v>
      </c>
      <c r="E2656" s="11">
        <v>3</v>
      </c>
      <c r="F2656" s="11">
        <v>2</v>
      </c>
      <c r="G2656" s="11">
        <v>23</v>
      </c>
    </row>
    <row r="2657" spans="1:7" x14ac:dyDescent="0.25">
      <c r="A2657" s="11">
        <v>2606003</v>
      </c>
      <c r="B2657" s="11">
        <v>26</v>
      </c>
      <c r="C2657" s="13">
        <v>68</v>
      </c>
      <c r="D2657" s="11">
        <v>6</v>
      </c>
      <c r="E2657" s="11">
        <v>3</v>
      </c>
      <c r="F2657" s="11">
        <v>14</v>
      </c>
      <c r="G2657" s="11">
        <v>10</v>
      </c>
    </row>
    <row r="2658" spans="1:7" x14ac:dyDescent="0.25">
      <c r="A2658" s="11">
        <v>2607003</v>
      </c>
      <c r="B2658" s="11">
        <v>26</v>
      </c>
      <c r="C2658" s="13">
        <v>81</v>
      </c>
      <c r="D2658" s="11">
        <v>7</v>
      </c>
      <c r="E2658" s="11">
        <v>3</v>
      </c>
      <c r="F2658" s="11">
        <v>26</v>
      </c>
      <c r="G2658" s="11">
        <v>22</v>
      </c>
    </row>
    <row r="2659" spans="1:7" x14ac:dyDescent="0.25">
      <c r="A2659" s="11">
        <v>2608003</v>
      </c>
      <c r="B2659" s="11">
        <v>26</v>
      </c>
      <c r="C2659" s="13">
        <v>94</v>
      </c>
      <c r="D2659" s="11">
        <v>8</v>
      </c>
      <c r="E2659" s="11">
        <v>3</v>
      </c>
      <c r="F2659" s="11">
        <v>13</v>
      </c>
      <c r="G2659" s="11">
        <v>9</v>
      </c>
    </row>
    <row r="2660" spans="1:7" x14ac:dyDescent="0.25">
      <c r="A2660" s="11">
        <v>2609003</v>
      </c>
      <c r="B2660" s="11">
        <v>26</v>
      </c>
      <c r="C2660" s="13">
        <v>107</v>
      </c>
      <c r="D2660" s="11">
        <v>9</v>
      </c>
      <c r="E2660" s="11">
        <v>3</v>
      </c>
      <c r="F2660" s="11">
        <v>25</v>
      </c>
      <c r="G2660" s="11">
        <v>21</v>
      </c>
    </row>
    <row r="2661" spans="1:7" x14ac:dyDescent="0.25">
      <c r="A2661" s="11">
        <v>2610003</v>
      </c>
      <c r="B2661" s="11">
        <v>26</v>
      </c>
      <c r="C2661" s="13">
        <v>120</v>
      </c>
      <c r="D2661" s="11">
        <v>10</v>
      </c>
      <c r="E2661" s="11">
        <v>3</v>
      </c>
      <c r="F2661" s="11">
        <v>12</v>
      </c>
      <c r="G2661" s="11">
        <v>8</v>
      </c>
    </row>
    <row r="2662" spans="1:7" x14ac:dyDescent="0.25">
      <c r="A2662" s="11">
        <v>2611003</v>
      </c>
      <c r="B2662" s="11">
        <v>26</v>
      </c>
      <c r="C2662" s="13">
        <v>133</v>
      </c>
      <c r="D2662" s="11">
        <v>11</v>
      </c>
      <c r="E2662" s="11">
        <v>3</v>
      </c>
      <c r="F2662" s="11">
        <v>24</v>
      </c>
      <c r="G2662" s="11">
        <v>20</v>
      </c>
    </row>
    <row r="2663" spans="1:7" x14ac:dyDescent="0.25">
      <c r="A2663" s="11">
        <v>2612003</v>
      </c>
      <c r="B2663" s="11">
        <v>26</v>
      </c>
      <c r="C2663" s="13">
        <v>146</v>
      </c>
      <c r="D2663" s="11">
        <v>12</v>
      </c>
      <c r="E2663" s="11">
        <v>3</v>
      </c>
      <c r="F2663" s="11">
        <v>11</v>
      </c>
      <c r="G2663" s="11">
        <v>7</v>
      </c>
    </row>
    <row r="2664" spans="1:7" x14ac:dyDescent="0.25">
      <c r="A2664" s="11">
        <v>2613003</v>
      </c>
      <c r="B2664" s="11">
        <v>26</v>
      </c>
      <c r="C2664" s="13">
        <v>159</v>
      </c>
      <c r="D2664" s="11">
        <v>13</v>
      </c>
      <c r="E2664" s="11">
        <v>3</v>
      </c>
      <c r="F2664" s="11">
        <v>23</v>
      </c>
      <c r="G2664" s="11">
        <v>19</v>
      </c>
    </row>
    <row r="2665" spans="1:7" x14ac:dyDescent="0.25">
      <c r="A2665" s="11">
        <v>2614003</v>
      </c>
      <c r="B2665" s="11">
        <v>26</v>
      </c>
      <c r="C2665" s="13">
        <v>172</v>
      </c>
      <c r="D2665" s="11">
        <v>14</v>
      </c>
      <c r="E2665" s="11">
        <v>3</v>
      </c>
      <c r="F2665" s="11">
        <v>10</v>
      </c>
      <c r="G2665" s="11">
        <v>6</v>
      </c>
    </row>
    <row r="2666" spans="1:7" x14ac:dyDescent="0.25">
      <c r="A2666" s="11">
        <v>2615003</v>
      </c>
      <c r="B2666" s="11">
        <v>26</v>
      </c>
      <c r="C2666" s="13">
        <v>185</v>
      </c>
      <c r="D2666" s="11">
        <v>15</v>
      </c>
      <c r="E2666" s="11">
        <v>3</v>
      </c>
      <c r="F2666" s="11">
        <v>22</v>
      </c>
      <c r="G2666" s="11">
        <v>18</v>
      </c>
    </row>
    <row r="2667" spans="1:7" x14ac:dyDescent="0.25">
      <c r="A2667" s="11">
        <v>2616003</v>
      </c>
      <c r="B2667" s="11">
        <v>26</v>
      </c>
      <c r="C2667" s="13">
        <v>198</v>
      </c>
      <c r="D2667" s="11">
        <v>16</v>
      </c>
      <c r="E2667" s="11">
        <v>3</v>
      </c>
      <c r="F2667" s="11">
        <v>9</v>
      </c>
      <c r="G2667" s="11">
        <v>5</v>
      </c>
    </row>
    <row r="2668" spans="1:7" x14ac:dyDescent="0.25">
      <c r="A2668" s="11">
        <v>2617003</v>
      </c>
      <c r="B2668" s="11">
        <v>26</v>
      </c>
      <c r="C2668" s="13">
        <v>211</v>
      </c>
      <c r="D2668" s="11">
        <v>17</v>
      </c>
      <c r="E2668" s="11">
        <v>3</v>
      </c>
      <c r="F2668" s="11">
        <v>21</v>
      </c>
      <c r="G2668" s="11">
        <v>17</v>
      </c>
    </row>
    <row r="2669" spans="1:7" x14ac:dyDescent="0.25">
      <c r="A2669" s="11">
        <v>2618003</v>
      </c>
      <c r="B2669" s="11">
        <v>26</v>
      </c>
      <c r="C2669" s="13">
        <v>224</v>
      </c>
      <c r="D2669" s="11">
        <v>18</v>
      </c>
      <c r="E2669" s="11">
        <v>3</v>
      </c>
      <c r="F2669" s="11">
        <v>8</v>
      </c>
      <c r="G2669" s="11">
        <v>4</v>
      </c>
    </row>
    <row r="2670" spans="1:7" x14ac:dyDescent="0.25">
      <c r="A2670" s="11">
        <v>2619003</v>
      </c>
      <c r="B2670" s="11">
        <v>26</v>
      </c>
      <c r="C2670" s="13">
        <v>237</v>
      </c>
      <c r="D2670" s="11">
        <v>19</v>
      </c>
      <c r="E2670" s="11">
        <v>3</v>
      </c>
      <c r="F2670" s="11">
        <v>20</v>
      </c>
      <c r="G2670" s="11">
        <v>16</v>
      </c>
    </row>
    <row r="2671" spans="1:7" x14ac:dyDescent="0.25">
      <c r="A2671" s="11">
        <v>2620003</v>
      </c>
      <c r="B2671" s="11">
        <v>26</v>
      </c>
      <c r="C2671" s="13">
        <v>250</v>
      </c>
      <c r="D2671" s="11">
        <v>20</v>
      </c>
      <c r="E2671" s="11">
        <v>3</v>
      </c>
      <c r="F2671" s="11">
        <v>7</v>
      </c>
      <c r="G2671" s="11">
        <v>3</v>
      </c>
    </row>
    <row r="2672" spans="1:7" x14ac:dyDescent="0.25">
      <c r="A2672" s="11">
        <v>2621003</v>
      </c>
      <c r="B2672" s="11">
        <v>26</v>
      </c>
      <c r="C2672" s="13">
        <v>263</v>
      </c>
      <c r="D2672" s="11">
        <v>21</v>
      </c>
      <c r="E2672" s="11">
        <v>3</v>
      </c>
      <c r="F2672" s="11">
        <v>19</v>
      </c>
      <c r="G2672" s="11">
        <v>15</v>
      </c>
    </row>
    <row r="2673" spans="1:7" x14ac:dyDescent="0.25">
      <c r="A2673" s="11">
        <v>2622003</v>
      </c>
      <c r="B2673" s="11">
        <v>26</v>
      </c>
      <c r="C2673" s="13">
        <v>276</v>
      </c>
      <c r="D2673" s="11">
        <v>22</v>
      </c>
      <c r="E2673" s="11">
        <v>3</v>
      </c>
      <c r="F2673" s="11">
        <v>6</v>
      </c>
      <c r="G2673" s="11">
        <v>2</v>
      </c>
    </row>
    <row r="2674" spans="1:7" x14ac:dyDescent="0.25">
      <c r="A2674" s="11">
        <v>2623003</v>
      </c>
      <c r="B2674" s="11">
        <v>26</v>
      </c>
      <c r="C2674" s="13">
        <v>289</v>
      </c>
      <c r="D2674" s="11">
        <v>23</v>
      </c>
      <c r="E2674" s="11">
        <v>3</v>
      </c>
      <c r="F2674" s="11">
        <v>16</v>
      </c>
      <c r="G2674" s="11">
        <v>1</v>
      </c>
    </row>
    <row r="2675" spans="1:7" x14ac:dyDescent="0.25">
      <c r="A2675" s="11">
        <v>2624003</v>
      </c>
      <c r="B2675" s="11">
        <v>26</v>
      </c>
      <c r="C2675" s="13">
        <v>302</v>
      </c>
      <c r="D2675" s="11">
        <v>24</v>
      </c>
      <c r="E2675" s="11">
        <v>3</v>
      </c>
      <c r="F2675" s="11">
        <v>5</v>
      </c>
      <c r="G2675" s="11">
        <v>26</v>
      </c>
    </row>
    <row r="2676" spans="1:7" x14ac:dyDescent="0.25">
      <c r="A2676" s="11">
        <v>2625003</v>
      </c>
      <c r="B2676" s="11">
        <v>26</v>
      </c>
      <c r="C2676" s="13">
        <v>315</v>
      </c>
      <c r="D2676" s="11">
        <v>25</v>
      </c>
      <c r="E2676" s="11">
        <v>3</v>
      </c>
      <c r="F2676" s="11">
        <v>17</v>
      </c>
      <c r="G2676" s="11">
        <v>13</v>
      </c>
    </row>
    <row r="2677" spans="1:7" x14ac:dyDescent="0.25">
      <c r="A2677" s="11">
        <v>2601004</v>
      </c>
      <c r="B2677" s="11">
        <v>26</v>
      </c>
      <c r="C2677" s="13">
        <v>4</v>
      </c>
      <c r="D2677" s="11">
        <v>1</v>
      </c>
      <c r="E2677" s="11">
        <v>4</v>
      </c>
      <c r="F2677" s="11">
        <v>5</v>
      </c>
      <c r="G2677" s="11">
        <v>24</v>
      </c>
    </row>
    <row r="2678" spans="1:7" x14ac:dyDescent="0.25">
      <c r="A2678" s="11">
        <v>2602004</v>
      </c>
      <c r="B2678" s="11">
        <v>26</v>
      </c>
      <c r="C2678" s="13">
        <v>17</v>
      </c>
      <c r="D2678" s="11">
        <v>2</v>
      </c>
      <c r="E2678" s="11">
        <v>4</v>
      </c>
      <c r="F2678" s="11">
        <v>17</v>
      </c>
      <c r="G2678" s="11">
        <v>11</v>
      </c>
    </row>
    <row r="2679" spans="1:7" x14ac:dyDescent="0.25">
      <c r="A2679" s="11">
        <v>2603004</v>
      </c>
      <c r="B2679" s="11">
        <v>26</v>
      </c>
      <c r="C2679" s="13">
        <v>30</v>
      </c>
      <c r="D2679" s="11">
        <v>3</v>
      </c>
      <c r="E2679" s="11">
        <v>4</v>
      </c>
      <c r="F2679" s="11">
        <v>1</v>
      </c>
      <c r="G2679" s="11">
        <v>26</v>
      </c>
    </row>
    <row r="2680" spans="1:7" x14ac:dyDescent="0.25">
      <c r="A2680" s="11">
        <v>2604004</v>
      </c>
      <c r="B2680" s="11">
        <v>26</v>
      </c>
      <c r="C2680" s="13">
        <v>43</v>
      </c>
      <c r="D2680" s="11">
        <v>4</v>
      </c>
      <c r="E2680" s="11">
        <v>4</v>
      </c>
      <c r="F2680" s="11">
        <v>16</v>
      </c>
      <c r="G2680" s="11">
        <v>10</v>
      </c>
    </row>
    <row r="2681" spans="1:7" x14ac:dyDescent="0.25">
      <c r="A2681" s="11">
        <v>2605004</v>
      </c>
      <c r="B2681" s="11">
        <v>26</v>
      </c>
      <c r="C2681" s="13">
        <v>56</v>
      </c>
      <c r="D2681" s="11">
        <v>5</v>
      </c>
      <c r="E2681" s="11">
        <v>4</v>
      </c>
      <c r="F2681" s="11">
        <v>3</v>
      </c>
      <c r="G2681" s="11">
        <v>22</v>
      </c>
    </row>
    <row r="2682" spans="1:7" x14ac:dyDescent="0.25">
      <c r="A2682" s="11">
        <v>2606004</v>
      </c>
      <c r="B2682" s="11">
        <v>26</v>
      </c>
      <c r="C2682" s="13">
        <v>69</v>
      </c>
      <c r="D2682" s="11">
        <v>6</v>
      </c>
      <c r="E2682" s="11">
        <v>4</v>
      </c>
      <c r="F2682" s="11">
        <v>15</v>
      </c>
      <c r="G2682" s="11">
        <v>9</v>
      </c>
    </row>
    <row r="2683" spans="1:7" x14ac:dyDescent="0.25">
      <c r="A2683" s="11">
        <v>2607004</v>
      </c>
      <c r="B2683" s="11">
        <v>26</v>
      </c>
      <c r="C2683" s="13">
        <v>82</v>
      </c>
      <c r="D2683" s="11">
        <v>7</v>
      </c>
      <c r="E2683" s="11">
        <v>4</v>
      </c>
      <c r="F2683" s="11">
        <v>2</v>
      </c>
      <c r="G2683" s="11">
        <v>21</v>
      </c>
    </row>
    <row r="2684" spans="1:7" x14ac:dyDescent="0.25">
      <c r="A2684" s="11">
        <v>2608004</v>
      </c>
      <c r="B2684" s="11">
        <v>26</v>
      </c>
      <c r="C2684" s="13">
        <v>95</v>
      </c>
      <c r="D2684" s="11">
        <v>8</v>
      </c>
      <c r="E2684" s="11">
        <v>4</v>
      </c>
      <c r="F2684" s="11">
        <v>14</v>
      </c>
      <c r="G2684" s="11">
        <v>8</v>
      </c>
    </row>
    <row r="2685" spans="1:7" x14ac:dyDescent="0.25">
      <c r="A2685" s="11">
        <v>2609004</v>
      </c>
      <c r="B2685" s="11">
        <v>26</v>
      </c>
      <c r="C2685" s="13">
        <v>108</v>
      </c>
      <c r="D2685" s="11">
        <v>9</v>
      </c>
      <c r="E2685" s="11">
        <v>4</v>
      </c>
      <c r="F2685" s="11">
        <v>26</v>
      </c>
      <c r="G2685" s="11">
        <v>20</v>
      </c>
    </row>
    <row r="2686" spans="1:7" x14ac:dyDescent="0.25">
      <c r="A2686" s="11">
        <v>2610004</v>
      </c>
      <c r="B2686" s="11">
        <v>26</v>
      </c>
      <c r="C2686" s="13">
        <v>121</v>
      </c>
      <c r="D2686" s="11">
        <v>10</v>
      </c>
      <c r="E2686" s="11">
        <v>4</v>
      </c>
      <c r="F2686" s="11">
        <v>13</v>
      </c>
      <c r="G2686" s="11">
        <v>7</v>
      </c>
    </row>
    <row r="2687" spans="1:7" x14ac:dyDescent="0.25">
      <c r="A2687" s="11">
        <v>2611004</v>
      </c>
      <c r="B2687" s="11">
        <v>26</v>
      </c>
      <c r="C2687" s="13">
        <v>134</v>
      </c>
      <c r="D2687" s="11">
        <v>11</v>
      </c>
      <c r="E2687" s="11">
        <v>4</v>
      </c>
      <c r="F2687" s="11">
        <v>25</v>
      </c>
      <c r="G2687" s="11">
        <v>19</v>
      </c>
    </row>
    <row r="2688" spans="1:7" x14ac:dyDescent="0.25">
      <c r="A2688" s="11">
        <v>2612004</v>
      </c>
      <c r="B2688" s="11">
        <v>26</v>
      </c>
      <c r="C2688" s="13">
        <v>147</v>
      </c>
      <c r="D2688" s="11">
        <v>12</v>
      </c>
      <c r="E2688" s="11">
        <v>4</v>
      </c>
      <c r="F2688" s="11">
        <v>12</v>
      </c>
      <c r="G2688" s="11">
        <v>6</v>
      </c>
    </row>
    <row r="2689" spans="1:7" x14ac:dyDescent="0.25">
      <c r="A2689" s="11">
        <v>2613004</v>
      </c>
      <c r="B2689" s="11">
        <v>26</v>
      </c>
      <c r="C2689" s="13">
        <v>160</v>
      </c>
      <c r="D2689" s="11">
        <v>13</v>
      </c>
      <c r="E2689" s="11">
        <v>4</v>
      </c>
      <c r="F2689" s="11">
        <v>24</v>
      </c>
      <c r="G2689" s="11">
        <v>18</v>
      </c>
    </row>
    <row r="2690" spans="1:7" x14ac:dyDescent="0.25">
      <c r="A2690" s="11">
        <v>2614004</v>
      </c>
      <c r="B2690" s="11">
        <v>26</v>
      </c>
      <c r="C2690" s="13">
        <v>173</v>
      </c>
      <c r="D2690" s="11">
        <v>14</v>
      </c>
      <c r="E2690" s="11">
        <v>4</v>
      </c>
      <c r="F2690" s="11">
        <v>11</v>
      </c>
      <c r="G2690" s="11">
        <v>5</v>
      </c>
    </row>
    <row r="2691" spans="1:7" x14ac:dyDescent="0.25">
      <c r="A2691" s="11">
        <v>2615004</v>
      </c>
      <c r="B2691" s="11">
        <v>26</v>
      </c>
      <c r="C2691" s="13">
        <v>186</v>
      </c>
      <c r="D2691" s="11">
        <v>15</v>
      </c>
      <c r="E2691" s="11">
        <v>4</v>
      </c>
      <c r="F2691" s="11">
        <v>23</v>
      </c>
      <c r="G2691" s="11">
        <v>17</v>
      </c>
    </row>
    <row r="2692" spans="1:7" x14ac:dyDescent="0.25">
      <c r="A2692" s="11">
        <v>2616004</v>
      </c>
      <c r="B2692" s="11">
        <v>26</v>
      </c>
      <c r="C2692" s="13">
        <v>199</v>
      </c>
      <c r="D2692" s="11">
        <v>16</v>
      </c>
      <c r="E2692" s="11">
        <v>4</v>
      </c>
      <c r="F2692" s="11">
        <v>10</v>
      </c>
      <c r="G2692" s="11">
        <v>4</v>
      </c>
    </row>
    <row r="2693" spans="1:7" x14ac:dyDescent="0.25">
      <c r="A2693" s="11">
        <v>2617004</v>
      </c>
      <c r="B2693" s="11">
        <v>26</v>
      </c>
      <c r="C2693" s="13">
        <v>212</v>
      </c>
      <c r="D2693" s="11">
        <v>17</v>
      </c>
      <c r="E2693" s="11">
        <v>4</v>
      </c>
      <c r="F2693" s="11">
        <v>22</v>
      </c>
      <c r="G2693" s="11">
        <v>16</v>
      </c>
    </row>
    <row r="2694" spans="1:7" x14ac:dyDescent="0.25">
      <c r="A2694" s="11">
        <v>2618004</v>
      </c>
      <c r="B2694" s="11">
        <v>26</v>
      </c>
      <c r="C2694" s="13">
        <v>225</v>
      </c>
      <c r="D2694" s="11">
        <v>18</v>
      </c>
      <c r="E2694" s="11">
        <v>4</v>
      </c>
      <c r="F2694" s="11">
        <v>9</v>
      </c>
      <c r="G2694" s="11">
        <v>3</v>
      </c>
    </row>
    <row r="2695" spans="1:7" x14ac:dyDescent="0.25">
      <c r="A2695" s="11">
        <v>2619004</v>
      </c>
      <c r="B2695" s="11">
        <v>26</v>
      </c>
      <c r="C2695" s="13">
        <v>238</v>
      </c>
      <c r="D2695" s="11">
        <v>19</v>
      </c>
      <c r="E2695" s="11">
        <v>4</v>
      </c>
      <c r="F2695" s="11">
        <v>21</v>
      </c>
      <c r="G2695" s="11">
        <v>15</v>
      </c>
    </row>
    <row r="2696" spans="1:7" x14ac:dyDescent="0.25">
      <c r="A2696" s="11">
        <v>2620004</v>
      </c>
      <c r="B2696" s="11">
        <v>26</v>
      </c>
      <c r="C2696" s="13">
        <v>251</v>
      </c>
      <c r="D2696" s="11">
        <v>20</v>
      </c>
      <c r="E2696" s="11">
        <v>4</v>
      </c>
      <c r="F2696" s="11">
        <v>8</v>
      </c>
      <c r="G2696" s="11">
        <v>2</v>
      </c>
    </row>
    <row r="2697" spans="1:7" x14ac:dyDescent="0.25">
      <c r="A2697" s="11">
        <v>2621004</v>
      </c>
      <c r="B2697" s="11">
        <v>26</v>
      </c>
      <c r="C2697" s="13">
        <v>264</v>
      </c>
      <c r="D2697" s="11">
        <v>21</v>
      </c>
      <c r="E2697" s="11">
        <v>4</v>
      </c>
      <c r="F2697" s="11">
        <v>20</v>
      </c>
      <c r="G2697" s="11">
        <v>14</v>
      </c>
    </row>
    <row r="2698" spans="1:7" x14ac:dyDescent="0.25">
      <c r="A2698" s="11">
        <v>2622004</v>
      </c>
      <c r="B2698" s="11">
        <v>26</v>
      </c>
      <c r="C2698" s="13">
        <v>277</v>
      </c>
      <c r="D2698" s="11">
        <v>22</v>
      </c>
      <c r="E2698" s="11">
        <v>4</v>
      </c>
      <c r="F2698" s="11">
        <v>4</v>
      </c>
      <c r="G2698" s="11">
        <v>1</v>
      </c>
    </row>
    <row r="2699" spans="1:7" x14ac:dyDescent="0.25">
      <c r="A2699" s="11">
        <v>2623004</v>
      </c>
      <c r="B2699" s="11">
        <v>26</v>
      </c>
      <c r="C2699" s="13">
        <v>290</v>
      </c>
      <c r="D2699" s="11">
        <v>23</v>
      </c>
      <c r="E2699" s="11">
        <v>4</v>
      </c>
      <c r="F2699" s="11">
        <v>19</v>
      </c>
      <c r="G2699" s="11">
        <v>13</v>
      </c>
    </row>
    <row r="2700" spans="1:7" x14ac:dyDescent="0.25">
      <c r="A2700" s="11">
        <v>2624004</v>
      </c>
      <c r="B2700" s="11">
        <v>26</v>
      </c>
      <c r="C2700" s="13">
        <v>303</v>
      </c>
      <c r="D2700" s="11">
        <v>24</v>
      </c>
      <c r="E2700" s="11">
        <v>4</v>
      </c>
      <c r="F2700" s="11">
        <v>6</v>
      </c>
      <c r="G2700" s="11">
        <v>25</v>
      </c>
    </row>
    <row r="2701" spans="1:7" x14ac:dyDescent="0.25">
      <c r="A2701" s="11">
        <v>2625004</v>
      </c>
      <c r="B2701" s="11">
        <v>26</v>
      </c>
      <c r="C2701" s="13">
        <v>316</v>
      </c>
      <c r="D2701" s="11">
        <v>25</v>
      </c>
      <c r="E2701" s="11">
        <v>4</v>
      </c>
      <c r="F2701" s="11">
        <v>18</v>
      </c>
      <c r="G2701" s="11">
        <v>12</v>
      </c>
    </row>
    <row r="2702" spans="1:7" x14ac:dyDescent="0.25">
      <c r="A2702" s="11">
        <v>2601005</v>
      </c>
      <c r="B2702" s="11">
        <v>26</v>
      </c>
      <c r="C2702" s="13">
        <v>5</v>
      </c>
      <c r="D2702" s="11">
        <v>1</v>
      </c>
      <c r="E2702" s="11">
        <v>5</v>
      </c>
      <c r="F2702" s="11">
        <v>6</v>
      </c>
      <c r="G2702" s="11">
        <v>23</v>
      </c>
    </row>
    <row r="2703" spans="1:7" x14ac:dyDescent="0.25">
      <c r="A2703" s="11">
        <v>2602005</v>
      </c>
      <c r="B2703" s="11">
        <v>26</v>
      </c>
      <c r="C2703" s="13">
        <v>18</v>
      </c>
      <c r="D2703" s="11">
        <v>2</v>
      </c>
      <c r="E2703" s="11">
        <v>5</v>
      </c>
      <c r="F2703" s="11">
        <v>18</v>
      </c>
      <c r="G2703" s="11">
        <v>10</v>
      </c>
    </row>
    <row r="2704" spans="1:7" x14ac:dyDescent="0.25">
      <c r="A2704" s="11">
        <v>2603005</v>
      </c>
      <c r="B2704" s="11">
        <v>26</v>
      </c>
      <c r="C2704" s="13">
        <v>31</v>
      </c>
      <c r="D2704" s="11">
        <v>3</v>
      </c>
      <c r="E2704" s="11">
        <v>5</v>
      </c>
      <c r="F2704" s="11">
        <v>5</v>
      </c>
      <c r="G2704" s="11">
        <v>22</v>
      </c>
    </row>
    <row r="2705" spans="1:7" x14ac:dyDescent="0.25">
      <c r="A2705" s="11">
        <v>2604005</v>
      </c>
      <c r="B2705" s="11">
        <v>26</v>
      </c>
      <c r="C2705" s="13">
        <v>44</v>
      </c>
      <c r="D2705" s="11">
        <v>4</v>
      </c>
      <c r="E2705" s="11">
        <v>5</v>
      </c>
      <c r="F2705" s="11">
        <v>1</v>
      </c>
      <c r="G2705" s="11">
        <v>13</v>
      </c>
    </row>
    <row r="2706" spans="1:7" x14ac:dyDescent="0.25">
      <c r="A2706" s="11">
        <v>2605005</v>
      </c>
      <c r="B2706" s="11">
        <v>26</v>
      </c>
      <c r="C2706" s="13">
        <v>57</v>
      </c>
      <c r="D2706" s="11">
        <v>5</v>
      </c>
      <c r="E2706" s="11">
        <v>5</v>
      </c>
      <c r="F2706" s="11">
        <v>4</v>
      </c>
      <c r="G2706" s="11">
        <v>21</v>
      </c>
    </row>
    <row r="2707" spans="1:7" x14ac:dyDescent="0.25">
      <c r="A2707" s="11">
        <v>2606005</v>
      </c>
      <c r="B2707" s="11">
        <v>26</v>
      </c>
      <c r="C2707" s="13">
        <v>70</v>
      </c>
      <c r="D2707" s="11">
        <v>6</v>
      </c>
      <c r="E2707" s="11">
        <v>5</v>
      </c>
      <c r="F2707" s="11">
        <v>16</v>
      </c>
      <c r="G2707" s="11">
        <v>8</v>
      </c>
    </row>
    <row r="2708" spans="1:7" x14ac:dyDescent="0.25">
      <c r="A2708" s="11">
        <v>2607005</v>
      </c>
      <c r="B2708" s="11">
        <v>26</v>
      </c>
      <c r="C2708" s="13">
        <v>83</v>
      </c>
      <c r="D2708" s="11">
        <v>7</v>
      </c>
      <c r="E2708" s="11">
        <v>5</v>
      </c>
      <c r="F2708" s="11">
        <v>3</v>
      </c>
      <c r="G2708" s="11">
        <v>20</v>
      </c>
    </row>
    <row r="2709" spans="1:7" x14ac:dyDescent="0.25">
      <c r="A2709" s="11">
        <v>2608005</v>
      </c>
      <c r="B2709" s="11">
        <v>26</v>
      </c>
      <c r="C2709" s="13">
        <v>96</v>
      </c>
      <c r="D2709" s="11">
        <v>8</v>
      </c>
      <c r="E2709" s="11">
        <v>5</v>
      </c>
      <c r="F2709" s="11">
        <v>15</v>
      </c>
      <c r="G2709" s="11">
        <v>7</v>
      </c>
    </row>
    <row r="2710" spans="1:7" x14ac:dyDescent="0.25">
      <c r="A2710" s="11">
        <v>2609005</v>
      </c>
      <c r="B2710" s="11">
        <v>26</v>
      </c>
      <c r="C2710" s="13">
        <v>109</v>
      </c>
      <c r="D2710" s="11">
        <v>9</v>
      </c>
      <c r="E2710" s="11">
        <v>5</v>
      </c>
      <c r="F2710" s="11">
        <v>2</v>
      </c>
      <c r="G2710" s="11">
        <v>19</v>
      </c>
    </row>
    <row r="2711" spans="1:7" x14ac:dyDescent="0.25">
      <c r="A2711" s="11">
        <v>2610005</v>
      </c>
      <c r="B2711" s="11">
        <v>26</v>
      </c>
      <c r="C2711" s="13">
        <v>122</v>
      </c>
      <c r="D2711" s="11">
        <v>10</v>
      </c>
      <c r="E2711" s="11">
        <v>5</v>
      </c>
      <c r="F2711" s="11">
        <v>14</v>
      </c>
      <c r="G2711" s="11">
        <v>6</v>
      </c>
    </row>
    <row r="2712" spans="1:7" x14ac:dyDescent="0.25">
      <c r="A2712" s="11">
        <v>2611005</v>
      </c>
      <c r="B2712" s="11">
        <v>26</v>
      </c>
      <c r="C2712" s="13">
        <v>135</v>
      </c>
      <c r="D2712" s="11">
        <v>11</v>
      </c>
      <c r="E2712" s="11">
        <v>5</v>
      </c>
      <c r="F2712" s="11">
        <v>26</v>
      </c>
      <c r="G2712" s="11">
        <v>18</v>
      </c>
    </row>
    <row r="2713" spans="1:7" x14ac:dyDescent="0.25">
      <c r="A2713" s="11">
        <v>2612005</v>
      </c>
      <c r="B2713" s="11">
        <v>26</v>
      </c>
      <c r="C2713" s="13">
        <v>148</v>
      </c>
      <c r="D2713" s="11">
        <v>12</v>
      </c>
      <c r="E2713" s="11">
        <v>5</v>
      </c>
      <c r="F2713" s="11">
        <v>13</v>
      </c>
      <c r="G2713" s="11">
        <v>5</v>
      </c>
    </row>
    <row r="2714" spans="1:7" x14ac:dyDescent="0.25">
      <c r="A2714" s="11">
        <v>2613005</v>
      </c>
      <c r="B2714" s="11">
        <v>26</v>
      </c>
      <c r="C2714" s="13">
        <v>161</v>
      </c>
      <c r="D2714" s="11">
        <v>13</v>
      </c>
      <c r="E2714" s="11">
        <v>5</v>
      </c>
      <c r="F2714" s="11">
        <v>25</v>
      </c>
      <c r="G2714" s="11">
        <v>17</v>
      </c>
    </row>
    <row r="2715" spans="1:7" x14ac:dyDescent="0.25">
      <c r="A2715" s="11">
        <v>2614005</v>
      </c>
      <c r="B2715" s="11">
        <v>26</v>
      </c>
      <c r="C2715" s="13">
        <v>174</v>
      </c>
      <c r="D2715" s="11">
        <v>14</v>
      </c>
      <c r="E2715" s="11">
        <v>5</v>
      </c>
      <c r="F2715" s="11">
        <v>12</v>
      </c>
      <c r="G2715" s="11">
        <v>4</v>
      </c>
    </row>
    <row r="2716" spans="1:7" x14ac:dyDescent="0.25">
      <c r="A2716" s="11">
        <v>2615005</v>
      </c>
      <c r="B2716" s="11">
        <v>26</v>
      </c>
      <c r="C2716" s="13">
        <v>187</v>
      </c>
      <c r="D2716" s="11">
        <v>15</v>
      </c>
      <c r="E2716" s="11">
        <v>5</v>
      </c>
      <c r="F2716" s="11">
        <v>24</v>
      </c>
      <c r="G2716" s="11">
        <v>16</v>
      </c>
    </row>
    <row r="2717" spans="1:7" x14ac:dyDescent="0.25">
      <c r="A2717" s="11">
        <v>2616005</v>
      </c>
      <c r="B2717" s="11">
        <v>26</v>
      </c>
      <c r="C2717" s="13">
        <v>200</v>
      </c>
      <c r="D2717" s="11">
        <v>16</v>
      </c>
      <c r="E2717" s="11">
        <v>5</v>
      </c>
      <c r="F2717" s="11">
        <v>11</v>
      </c>
      <c r="G2717" s="11">
        <v>3</v>
      </c>
    </row>
    <row r="2718" spans="1:7" x14ac:dyDescent="0.25">
      <c r="A2718" s="11">
        <v>2617005</v>
      </c>
      <c r="B2718" s="11">
        <v>26</v>
      </c>
      <c r="C2718" s="13">
        <v>213</v>
      </c>
      <c r="D2718" s="11">
        <v>17</v>
      </c>
      <c r="E2718" s="11">
        <v>5</v>
      </c>
      <c r="F2718" s="11">
        <v>23</v>
      </c>
      <c r="G2718" s="11">
        <v>15</v>
      </c>
    </row>
    <row r="2719" spans="1:7" x14ac:dyDescent="0.25">
      <c r="A2719" s="11">
        <v>2618005</v>
      </c>
      <c r="B2719" s="11">
        <v>26</v>
      </c>
      <c r="C2719" s="13">
        <v>226</v>
      </c>
      <c r="D2719" s="11">
        <v>18</v>
      </c>
      <c r="E2719" s="11">
        <v>5</v>
      </c>
      <c r="F2719" s="11">
        <v>10</v>
      </c>
      <c r="G2719" s="11">
        <v>2</v>
      </c>
    </row>
    <row r="2720" spans="1:7" x14ac:dyDescent="0.25">
      <c r="A2720" s="11">
        <v>2619005</v>
      </c>
      <c r="B2720" s="11">
        <v>26</v>
      </c>
      <c r="C2720" s="13">
        <v>239</v>
      </c>
      <c r="D2720" s="11">
        <v>19</v>
      </c>
      <c r="E2720" s="11">
        <v>5</v>
      </c>
      <c r="F2720" s="11">
        <v>22</v>
      </c>
      <c r="G2720" s="11">
        <v>14</v>
      </c>
    </row>
    <row r="2721" spans="1:7" x14ac:dyDescent="0.25">
      <c r="A2721" s="11">
        <v>2620005</v>
      </c>
      <c r="B2721" s="11">
        <v>26</v>
      </c>
      <c r="C2721" s="13">
        <v>252</v>
      </c>
      <c r="D2721" s="11">
        <v>20</v>
      </c>
      <c r="E2721" s="11">
        <v>5</v>
      </c>
      <c r="F2721" s="11">
        <v>9</v>
      </c>
      <c r="G2721" s="11">
        <v>26</v>
      </c>
    </row>
    <row r="2722" spans="1:7" x14ac:dyDescent="0.25">
      <c r="A2722" s="11">
        <v>2621005</v>
      </c>
      <c r="B2722" s="11">
        <v>26</v>
      </c>
      <c r="C2722" s="13">
        <v>265</v>
      </c>
      <c r="D2722" s="11">
        <v>21</v>
      </c>
      <c r="E2722" s="11">
        <v>5</v>
      </c>
      <c r="F2722" s="11">
        <v>17</v>
      </c>
      <c r="G2722" s="11">
        <v>1</v>
      </c>
    </row>
    <row r="2723" spans="1:7" x14ac:dyDescent="0.25">
      <c r="A2723" s="11">
        <v>2622005</v>
      </c>
      <c r="B2723" s="11">
        <v>26</v>
      </c>
      <c r="C2723" s="13">
        <v>278</v>
      </c>
      <c r="D2723" s="11">
        <v>22</v>
      </c>
      <c r="E2723" s="11">
        <v>5</v>
      </c>
      <c r="F2723" s="11">
        <v>8</v>
      </c>
      <c r="G2723" s="11">
        <v>25</v>
      </c>
    </row>
    <row r="2724" spans="1:7" x14ac:dyDescent="0.25">
      <c r="A2724" s="11">
        <v>2623005</v>
      </c>
      <c r="B2724" s="11">
        <v>26</v>
      </c>
      <c r="C2724" s="13">
        <v>291</v>
      </c>
      <c r="D2724" s="11">
        <v>23</v>
      </c>
      <c r="E2724" s="11">
        <v>5</v>
      </c>
      <c r="F2724" s="11">
        <v>20</v>
      </c>
      <c r="G2724" s="11">
        <v>12</v>
      </c>
    </row>
    <row r="2725" spans="1:7" x14ac:dyDescent="0.25">
      <c r="A2725" s="11">
        <v>2624005</v>
      </c>
      <c r="B2725" s="11">
        <v>26</v>
      </c>
      <c r="C2725" s="13">
        <v>304</v>
      </c>
      <c r="D2725" s="11">
        <v>24</v>
      </c>
      <c r="E2725" s="11">
        <v>5</v>
      </c>
      <c r="F2725" s="11">
        <v>7</v>
      </c>
      <c r="G2725" s="11">
        <v>24</v>
      </c>
    </row>
    <row r="2726" spans="1:7" x14ac:dyDescent="0.25">
      <c r="A2726" s="11">
        <v>2625005</v>
      </c>
      <c r="B2726" s="11">
        <v>26</v>
      </c>
      <c r="C2726" s="13">
        <v>317</v>
      </c>
      <c r="D2726" s="11">
        <v>25</v>
      </c>
      <c r="E2726" s="11">
        <v>5</v>
      </c>
      <c r="F2726" s="11">
        <v>19</v>
      </c>
      <c r="G2726" s="11">
        <v>11</v>
      </c>
    </row>
    <row r="2727" spans="1:7" x14ac:dyDescent="0.25">
      <c r="A2727" s="11">
        <v>2601006</v>
      </c>
      <c r="B2727" s="11">
        <v>26</v>
      </c>
      <c r="C2727" s="13">
        <v>6</v>
      </c>
      <c r="D2727" s="11">
        <v>1</v>
      </c>
      <c r="E2727" s="11">
        <v>6</v>
      </c>
      <c r="F2727" s="11">
        <v>7</v>
      </c>
      <c r="G2727" s="11">
        <v>22</v>
      </c>
    </row>
    <row r="2728" spans="1:7" x14ac:dyDescent="0.25">
      <c r="A2728" s="11">
        <v>2602006</v>
      </c>
      <c r="B2728" s="11">
        <v>26</v>
      </c>
      <c r="C2728" s="13">
        <v>19</v>
      </c>
      <c r="D2728" s="11">
        <v>2</v>
      </c>
      <c r="E2728" s="11">
        <v>6</v>
      </c>
      <c r="F2728" s="11">
        <v>19</v>
      </c>
      <c r="G2728" s="11">
        <v>9</v>
      </c>
    </row>
    <row r="2729" spans="1:7" x14ac:dyDescent="0.25">
      <c r="A2729" s="11">
        <v>2603006</v>
      </c>
      <c r="B2729" s="11">
        <v>26</v>
      </c>
      <c r="C2729" s="13">
        <v>32</v>
      </c>
      <c r="D2729" s="11">
        <v>3</v>
      </c>
      <c r="E2729" s="11">
        <v>6</v>
      </c>
      <c r="F2729" s="11">
        <v>6</v>
      </c>
      <c r="G2729" s="11">
        <v>21</v>
      </c>
    </row>
    <row r="2730" spans="1:7" x14ac:dyDescent="0.25">
      <c r="A2730" s="11">
        <v>2604006</v>
      </c>
      <c r="B2730" s="11">
        <v>26</v>
      </c>
      <c r="C2730" s="13">
        <v>45</v>
      </c>
      <c r="D2730" s="11">
        <v>4</v>
      </c>
      <c r="E2730" s="11">
        <v>6</v>
      </c>
      <c r="F2730" s="11">
        <v>18</v>
      </c>
      <c r="G2730" s="11">
        <v>8</v>
      </c>
    </row>
    <row r="2731" spans="1:7" x14ac:dyDescent="0.25">
      <c r="A2731" s="11">
        <v>2605006</v>
      </c>
      <c r="B2731" s="11">
        <v>26</v>
      </c>
      <c r="C2731" s="13">
        <v>58</v>
      </c>
      <c r="D2731" s="11">
        <v>5</v>
      </c>
      <c r="E2731" s="11">
        <v>6</v>
      </c>
      <c r="F2731" s="11">
        <v>1</v>
      </c>
      <c r="G2731" s="11">
        <v>25</v>
      </c>
    </row>
    <row r="2732" spans="1:7" x14ac:dyDescent="0.25">
      <c r="A2732" s="11">
        <v>2606006</v>
      </c>
      <c r="B2732" s="11">
        <v>26</v>
      </c>
      <c r="C2732" s="13">
        <v>71</v>
      </c>
      <c r="D2732" s="11">
        <v>6</v>
      </c>
      <c r="E2732" s="11">
        <v>6</v>
      </c>
      <c r="F2732" s="11">
        <v>17</v>
      </c>
      <c r="G2732" s="11">
        <v>7</v>
      </c>
    </row>
    <row r="2733" spans="1:7" x14ac:dyDescent="0.25">
      <c r="A2733" s="11">
        <v>2607006</v>
      </c>
      <c r="B2733" s="11">
        <v>26</v>
      </c>
      <c r="C2733" s="13">
        <v>84</v>
      </c>
      <c r="D2733" s="11">
        <v>7</v>
      </c>
      <c r="E2733" s="11">
        <v>6</v>
      </c>
      <c r="F2733" s="11">
        <v>4</v>
      </c>
      <c r="G2733" s="11">
        <v>19</v>
      </c>
    </row>
    <row r="2734" spans="1:7" x14ac:dyDescent="0.25">
      <c r="A2734" s="11">
        <v>2608006</v>
      </c>
      <c r="B2734" s="11">
        <v>26</v>
      </c>
      <c r="C2734" s="13">
        <v>97</v>
      </c>
      <c r="D2734" s="11">
        <v>8</v>
      </c>
      <c r="E2734" s="11">
        <v>6</v>
      </c>
      <c r="F2734" s="11">
        <v>16</v>
      </c>
      <c r="G2734" s="11">
        <v>6</v>
      </c>
    </row>
    <row r="2735" spans="1:7" x14ac:dyDescent="0.25">
      <c r="A2735" s="11">
        <v>2609006</v>
      </c>
      <c r="B2735" s="11">
        <v>26</v>
      </c>
      <c r="C2735" s="13">
        <v>110</v>
      </c>
      <c r="D2735" s="11">
        <v>9</v>
      </c>
      <c r="E2735" s="11">
        <v>6</v>
      </c>
      <c r="F2735" s="11">
        <v>3</v>
      </c>
      <c r="G2735" s="11">
        <v>18</v>
      </c>
    </row>
    <row r="2736" spans="1:7" x14ac:dyDescent="0.25">
      <c r="A2736" s="11">
        <v>2610006</v>
      </c>
      <c r="B2736" s="11">
        <v>26</v>
      </c>
      <c r="C2736" s="13">
        <v>123</v>
      </c>
      <c r="D2736" s="11">
        <v>10</v>
      </c>
      <c r="E2736" s="11">
        <v>6</v>
      </c>
      <c r="F2736" s="11">
        <v>15</v>
      </c>
      <c r="G2736" s="11">
        <v>5</v>
      </c>
    </row>
    <row r="2737" spans="1:7" x14ac:dyDescent="0.25">
      <c r="A2737" s="11">
        <v>2611006</v>
      </c>
      <c r="B2737" s="11">
        <v>26</v>
      </c>
      <c r="C2737" s="13">
        <v>136</v>
      </c>
      <c r="D2737" s="11">
        <v>11</v>
      </c>
      <c r="E2737" s="11">
        <v>6</v>
      </c>
      <c r="F2737" s="11">
        <v>2</v>
      </c>
      <c r="G2737" s="11">
        <v>17</v>
      </c>
    </row>
    <row r="2738" spans="1:7" x14ac:dyDescent="0.25">
      <c r="A2738" s="11">
        <v>2612006</v>
      </c>
      <c r="B2738" s="11">
        <v>26</v>
      </c>
      <c r="C2738" s="13">
        <v>149</v>
      </c>
      <c r="D2738" s="11">
        <v>12</v>
      </c>
      <c r="E2738" s="11">
        <v>6</v>
      </c>
      <c r="F2738" s="11">
        <v>14</v>
      </c>
      <c r="G2738" s="11">
        <v>4</v>
      </c>
    </row>
    <row r="2739" spans="1:7" x14ac:dyDescent="0.25">
      <c r="A2739" s="11">
        <v>2613006</v>
      </c>
      <c r="B2739" s="11">
        <v>26</v>
      </c>
      <c r="C2739" s="13">
        <v>162</v>
      </c>
      <c r="D2739" s="11">
        <v>13</v>
      </c>
      <c r="E2739" s="11">
        <v>6</v>
      </c>
      <c r="F2739" s="11">
        <v>26</v>
      </c>
      <c r="G2739" s="11">
        <v>16</v>
      </c>
    </row>
    <row r="2740" spans="1:7" x14ac:dyDescent="0.25">
      <c r="A2740" s="11">
        <v>2614006</v>
      </c>
      <c r="B2740" s="11">
        <v>26</v>
      </c>
      <c r="C2740" s="13">
        <v>175</v>
      </c>
      <c r="D2740" s="11">
        <v>14</v>
      </c>
      <c r="E2740" s="11">
        <v>6</v>
      </c>
      <c r="F2740" s="11">
        <v>13</v>
      </c>
      <c r="G2740" s="11">
        <v>3</v>
      </c>
    </row>
    <row r="2741" spans="1:7" x14ac:dyDescent="0.25">
      <c r="A2741" s="11">
        <v>2615006</v>
      </c>
      <c r="B2741" s="11">
        <v>26</v>
      </c>
      <c r="C2741" s="13">
        <v>188</v>
      </c>
      <c r="D2741" s="11">
        <v>15</v>
      </c>
      <c r="E2741" s="11">
        <v>6</v>
      </c>
      <c r="F2741" s="11">
        <v>25</v>
      </c>
      <c r="G2741" s="11">
        <v>15</v>
      </c>
    </row>
    <row r="2742" spans="1:7" x14ac:dyDescent="0.25">
      <c r="A2742" s="11">
        <v>2616006</v>
      </c>
      <c r="B2742" s="11">
        <v>26</v>
      </c>
      <c r="C2742" s="13">
        <v>201</v>
      </c>
      <c r="D2742" s="11">
        <v>16</v>
      </c>
      <c r="E2742" s="11">
        <v>6</v>
      </c>
      <c r="F2742" s="11">
        <v>12</v>
      </c>
      <c r="G2742" s="11">
        <v>2</v>
      </c>
    </row>
    <row r="2743" spans="1:7" x14ac:dyDescent="0.25">
      <c r="A2743" s="11">
        <v>2617006</v>
      </c>
      <c r="B2743" s="11">
        <v>26</v>
      </c>
      <c r="C2743" s="13">
        <v>214</v>
      </c>
      <c r="D2743" s="11">
        <v>17</v>
      </c>
      <c r="E2743" s="11">
        <v>6</v>
      </c>
      <c r="F2743" s="11">
        <v>24</v>
      </c>
      <c r="G2743" s="11">
        <v>14</v>
      </c>
    </row>
    <row r="2744" spans="1:7" x14ac:dyDescent="0.25">
      <c r="A2744" s="11">
        <v>2618006</v>
      </c>
      <c r="B2744" s="11">
        <v>26</v>
      </c>
      <c r="C2744" s="13">
        <v>227</v>
      </c>
      <c r="D2744" s="11">
        <v>18</v>
      </c>
      <c r="E2744" s="11">
        <v>6</v>
      </c>
      <c r="F2744" s="11">
        <v>11</v>
      </c>
      <c r="G2744" s="11">
        <v>26</v>
      </c>
    </row>
    <row r="2745" spans="1:7" x14ac:dyDescent="0.25">
      <c r="A2745" s="11">
        <v>2619006</v>
      </c>
      <c r="B2745" s="11">
        <v>26</v>
      </c>
      <c r="C2745" s="13">
        <v>240</v>
      </c>
      <c r="D2745" s="11">
        <v>19</v>
      </c>
      <c r="E2745" s="11">
        <v>6</v>
      </c>
      <c r="F2745" s="11">
        <v>23</v>
      </c>
      <c r="G2745" s="11">
        <v>13</v>
      </c>
    </row>
    <row r="2746" spans="1:7" x14ac:dyDescent="0.25">
      <c r="A2746" s="11">
        <v>2620006</v>
      </c>
      <c r="B2746" s="11">
        <v>26</v>
      </c>
      <c r="C2746" s="13">
        <v>253</v>
      </c>
      <c r="D2746" s="11">
        <v>20</v>
      </c>
      <c r="E2746" s="11">
        <v>6</v>
      </c>
      <c r="F2746" s="11">
        <v>5</v>
      </c>
      <c r="G2746" s="11">
        <v>1</v>
      </c>
    </row>
    <row r="2747" spans="1:7" x14ac:dyDescent="0.25">
      <c r="A2747" s="11">
        <v>2621006</v>
      </c>
      <c r="B2747" s="11">
        <v>26</v>
      </c>
      <c r="C2747" s="13">
        <v>266</v>
      </c>
      <c r="D2747" s="11">
        <v>21</v>
      </c>
      <c r="E2747" s="11">
        <v>6</v>
      </c>
      <c r="F2747" s="11">
        <v>22</v>
      </c>
      <c r="G2747" s="11">
        <v>12</v>
      </c>
    </row>
    <row r="2748" spans="1:7" x14ac:dyDescent="0.25">
      <c r="A2748" s="11">
        <v>2622006</v>
      </c>
      <c r="B2748" s="11">
        <v>26</v>
      </c>
      <c r="C2748" s="13">
        <v>279</v>
      </c>
      <c r="D2748" s="11">
        <v>22</v>
      </c>
      <c r="E2748" s="11">
        <v>6</v>
      </c>
      <c r="F2748" s="11">
        <v>9</v>
      </c>
      <c r="G2748" s="11">
        <v>24</v>
      </c>
    </row>
    <row r="2749" spans="1:7" x14ac:dyDescent="0.25">
      <c r="A2749" s="11">
        <v>2623006</v>
      </c>
      <c r="B2749" s="11">
        <v>26</v>
      </c>
      <c r="C2749" s="13">
        <v>292</v>
      </c>
      <c r="D2749" s="11">
        <v>23</v>
      </c>
      <c r="E2749" s="11">
        <v>6</v>
      </c>
      <c r="F2749" s="11">
        <v>21</v>
      </c>
      <c r="G2749" s="11">
        <v>11</v>
      </c>
    </row>
    <row r="2750" spans="1:7" x14ac:dyDescent="0.25">
      <c r="A2750" s="11">
        <v>2624006</v>
      </c>
      <c r="B2750" s="11">
        <v>26</v>
      </c>
      <c r="C2750" s="13">
        <v>305</v>
      </c>
      <c r="D2750" s="11">
        <v>24</v>
      </c>
      <c r="E2750" s="11">
        <v>6</v>
      </c>
      <c r="F2750" s="11">
        <v>8</v>
      </c>
      <c r="G2750" s="11">
        <v>23</v>
      </c>
    </row>
    <row r="2751" spans="1:7" x14ac:dyDescent="0.25">
      <c r="A2751" s="11">
        <v>2625006</v>
      </c>
      <c r="B2751" s="11">
        <v>26</v>
      </c>
      <c r="C2751" s="13">
        <v>318</v>
      </c>
      <c r="D2751" s="11">
        <v>25</v>
      </c>
      <c r="E2751" s="11">
        <v>6</v>
      </c>
      <c r="F2751" s="11">
        <v>20</v>
      </c>
      <c r="G2751" s="11">
        <v>10</v>
      </c>
    </row>
    <row r="2752" spans="1:7" x14ac:dyDescent="0.25">
      <c r="A2752" s="11">
        <v>2601007</v>
      </c>
      <c r="B2752" s="11">
        <v>26</v>
      </c>
      <c r="C2752" s="13">
        <v>7</v>
      </c>
      <c r="D2752" s="11">
        <v>1</v>
      </c>
      <c r="E2752" s="11">
        <v>7</v>
      </c>
      <c r="F2752" s="11">
        <v>8</v>
      </c>
      <c r="G2752" s="11">
        <v>21</v>
      </c>
    </row>
    <row r="2753" spans="1:7" x14ac:dyDescent="0.25">
      <c r="A2753" s="11">
        <v>2602007</v>
      </c>
      <c r="B2753" s="11">
        <v>26</v>
      </c>
      <c r="C2753" s="13">
        <v>20</v>
      </c>
      <c r="D2753" s="11">
        <v>2</v>
      </c>
      <c r="E2753" s="11">
        <v>7</v>
      </c>
      <c r="F2753" s="11">
        <v>20</v>
      </c>
      <c r="G2753" s="11">
        <v>8</v>
      </c>
    </row>
    <row r="2754" spans="1:7" x14ac:dyDescent="0.25">
      <c r="A2754" s="11">
        <v>2603007</v>
      </c>
      <c r="B2754" s="11">
        <v>26</v>
      </c>
      <c r="C2754" s="13">
        <v>33</v>
      </c>
      <c r="D2754" s="11">
        <v>3</v>
      </c>
      <c r="E2754" s="11">
        <v>7</v>
      </c>
      <c r="F2754" s="11">
        <v>7</v>
      </c>
      <c r="G2754" s="11">
        <v>20</v>
      </c>
    </row>
    <row r="2755" spans="1:7" x14ac:dyDescent="0.25">
      <c r="A2755" s="11">
        <v>2604007</v>
      </c>
      <c r="B2755" s="11">
        <v>26</v>
      </c>
      <c r="C2755" s="13">
        <v>46</v>
      </c>
      <c r="D2755" s="11">
        <v>4</v>
      </c>
      <c r="E2755" s="11">
        <v>7</v>
      </c>
      <c r="F2755" s="11">
        <v>19</v>
      </c>
      <c r="G2755" s="11">
        <v>7</v>
      </c>
    </row>
    <row r="2756" spans="1:7" x14ac:dyDescent="0.25">
      <c r="A2756" s="11">
        <v>2605007</v>
      </c>
      <c r="B2756" s="11">
        <v>26</v>
      </c>
      <c r="C2756" s="13">
        <v>59</v>
      </c>
      <c r="D2756" s="11">
        <v>5</v>
      </c>
      <c r="E2756" s="11">
        <v>7</v>
      </c>
      <c r="F2756" s="11">
        <v>6</v>
      </c>
      <c r="G2756" s="11">
        <v>19</v>
      </c>
    </row>
    <row r="2757" spans="1:7" x14ac:dyDescent="0.25">
      <c r="A2757" s="11">
        <v>2606007</v>
      </c>
      <c r="B2757" s="11">
        <v>26</v>
      </c>
      <c r="C2757" s="13">
        <v>72</v>
      </c>
      <c r="D2757" s="11">
        <v>6</v>
      </c>
      <c r="E2757" s="11">
        <v>7</v>
      </c>
      <c r="F2757" s="11">
        <v>1</v>
      </c>
      <c r="G2757" s="11">
        <v>12</v>
      </c>
    </row>
    <row r="2758" spans="1:7" x14ac:dyDescent="0.25">
      <c r="A2758" s="11">
        <v>2607007</v>
      </c>
      <c r="B2758" s="11">
        <v>26</v>
      </c>
      <c r="C2758" s="13">
        <v>85</v>
      </c>
      <c r="D2758" s="11">
        <v>7</v>
      </c>
      <c r="E2758" s="11">
        <v>7</v>
      </c>
      <c r="F2758" s="11">
        <v>5</v>
      </c>
      <c r="G2758" s="11">
        <v>18</v>
      </c>
    </row>
    <row r="2759" spans="1:7" x14ac:dyDescent="0.25">
      <c r="A2759" s="11">
        <v>2608007</v>
      </c>
      <c r="B2759" s="11">
        <v>26</v>
      </c>
      <c r="C2759" s="13">
        <v>98</v>
      </c>
      <c r="D2759" s="11">
        <v>8</v>
      </c>
      <c r="E2759" s="11">
        <v>7</v>
      </c>
      <c r="F2759" s="11">
        <v>17</v>
      </c>
      <c r="G2759" s="11">
        <v>5</v>
      </c>
    </row>
    <row r="2760" spans="1:7" x14ac:dyDescent="0.25">
      <c r="A2760" s="11">
        <v>2609007</v>
      </c>
      <c r="B2760" s="11">
        <v>26</v>
      </c>
      <c r="C2760" s="13">
        <v>111</v>
      </c>
      <c r="D2760" s="11">
        <v>9</v>
      </c>
      <c r="E2760" s="11">
        <v>7</v>
      </c>
      <c r="F2760" s="11">
        <v>4</v>
      </c>
      <c r="G2760" s="11">
        <v>17</v>
      </c>
    </row>
    <row r="2761" spans="1:7" x14ac:dyDescent="0.25">
      <c r="A2761" s="11">
        <v>2610007</v>
      </c>
      <c r="B2761" s="11">
        <v>26</v>
      </c>
      <c r="C2761" s="13">
        <v>124</v>
      </c>
      <c r="D2761" s="11">
        <v>10</v>
      </c>
      <c r="E2761" s="11">
        <v>7</v>
      </c>
      <c r="F2761" s="11">
        <v>16</v>
      </c>
      <c r="G2761" s="11">
        <v>4</v>
      </c>
    </row>
    <row r="2762" spans="1:7" x14ac:dyDescent="0.25">
      <c r="A2762" s="11">
        <v>2611007</v>
      </c>
      <c r="B2762" s="11">
        <v>26</v>
      </c>
      <c r="C2762" s="13">
        <v>137</v>
      </c>
      <c r="D2762" s="11">
        <v>11</v>
      </c>
      <c r="E2762" s="11">
        <v>7</v>
      </c>
      <c r="F2762" s="11">
        <v>3</v>
      </c>
      <c r="G2762" s="11">
        <v>16</v>
      </c>
    </row>
    <row r="2763" spans="1:7" x14ac:dyDescent="0.25">
      <c r="A2763" s="11">
        <v>2612007</v>
      </c>
      <c r="B2763" s="11">
        <v>26</v>
      </c>
      <c r="C2763" s="13">
        <v>150</v>
      </c>
      <c r="D2763" s="11">
        <v>12</v>
      </c>
      <c r="E2763" s="11">
        <v>7</v>
      </c>
      <c r="F2763" s="11">
        <v>15</v>
      </c>
      <c r="G2763" s="11">
        <v>3</v>
      </c>
    </row>
    <row r="2764" spans="1:7" x14ac:dyDescent="0.25">
      <c r="A2764" s="11">
        <v>2613007</v>
      </c>
      <c r="B2764" s="11">
        <v>26</v>
      </c>
      <c r="C2764" s="13">
        <v>163</v>
      </c>
      <c r="D2764" s="11">
        <v>13</v>
      </c>
      <c r="E2764" s="11">
        <v>7</v>
      </c>
      <c r="F2764" s="11">
        <v>2</v>
      </c>
      <c r="G2764" s="11">
        <v>15</v>
      </c>
    </row>
    <row r="2765" spans="1:7" x14ac:dyDescent="0.25">
      <c r="A2765" s="11">
        <v>2614007</v>
      </c>
      <c r="B2765" s="11">
        <v>26</v>
      </c>
      <c r="C2765" s="13">
        <v>176</v>
      </c>
      <c r="D2765" s="11">
        <v>14</v>
      </c>
      <c r="E2765" s="11">
        <v>7</v>
      </c>
      <c r="F2765" s="11">
        <v>14</v>
      </c>
      <c r="G2765" s="11">
        <v>2</v>
      </c>
    </row>
    <row r="2766" spans="1:7" x14ac:dyDescent="0.25">
      <c r="A2766" s="11">
        <v>2615007</v>
      </c>
      <c r="B2766" s="11">
        <v>26</v>
      </c>
      <c r="C2766" s="13">
        <v>189</v>
      </c>
      <c r="D2766" s="11">
        <v>15</v>
      </c>
      <c r="E2766" s="11">
        <v>7</v>
      </c>
      <c r="F2766" s="11">
        <v>26</v>
      </c>
      <c r="G2766" s="11">
        <v>14</v>
      </c>
    </row>
    <row r="2767" spans="1:7" x14ac:dyDescent="0.25">
      <c r="A2767" s="11">
        <v>2616007</v>
      </c>
      <c r="B2767" s="11">
        <v>26</v>
      </c>
      <c r="C2767" s="13">
        <v>202</v>
      </c>
      <c r="D2767" s="11">
        <v>16</v>
      </c>
      <c r="E2767" s="11">
        <v>7</v>
      </c>
      <c r="F2767" s="11">
        <v>13</v>
      </c>
      <c r="G2767" s="11">
        <v>26</v>
      </c>
    </row>
    <row r="2768" spans="1:7" x14ac:dyDescent="0.25">
      <c r="A2768" s="11">
        <v>2617007</v>
      </c>
      <c r="B2768" s="11">
        <v>26</v>
      </c>
      <c r="C2768" s="13">
        <v>215</v>
      </c>
      <c r="D2768" s="11">
        <v>17</v>
      </c>
      <c r="E2768" s="11">
        <v>7</v>
      </c>
      <c r="F2768" s="11">
        <v>25</v>
      </c>
      <c r="G2768" s="11">
        <v>13</v>
      </c>
    </row>
    <row r="2769" spans="1:7" x14ac:dyDescent="0.25">
      <c r="A2769" s="11">
        <v>2618007</v>
      </c>
      <c r="B2769" s="11">
        <v>26</v>
      </c>
      <c r="C2769" s="13">
        <v>228</v>
      </c>
      <c r="D2769" s="11">
        <v>18</v>
      </c>
      <c r="E2769" s="11">
        <v>7</v>
      </c>
      <c r="F2769" s="11">
        <v>12</v>
      </c>
      <c r="G2769" s="11">
        <v>25</v>
      </c>
    </row>
    <row r="2770" spans="1:7" x14ac:dyDescent="0.25">
      <c r="A2770" s="11">
        <v>2619007</v>
      </c>
      <c r="B2770" s="11">
        <v>26</v>
      </c>
      <c r="C2770" s="13">
        <v>241</v>
      </c>
      <c r="D2770" s="11">
        <v>19</v>
      </c>
      <c r="E2770" s="11">
        <v>7</v>
      </c>
      <c r="F2770" s="11">
        <v>18</v>
      </c>
      <c r="G2770" s="11">
        <v>1</v>
      </c>
    </row>
    <row r="2771" spans="1:7" x14ac:dyDescent="0.25">
      <c r="A2771" s="11">
        <v>2620007</v>
      </c>
      <c r="B2771" s="11">
        <v>26</v>
      </c>
      <c r="C2771" s="13">
        <v>254</v>
      </c>
      <c r="D2771" s="11">
        <v>20</v>
      </c>
      <c r="E2771" s="11">
        <v>7</v>
      </c>
      <c r="F2771" s="11">
        <v>11</v>
      </c>
      <c r="G2771" s="11">
        <v>24</v>
      </c>
    </row>
    <row r="2772" spans="1:7" x14ac:dyDescent="0.25">
      <c r="A2772" s="11">
        <v>2621007</v>
      </c>
      <c r="B2772" s="11">
        <v>26</v>
      </c>
      <c r="C2772" s="13">
        <v>267</v>
      </c>
      <c r="D2772" s="11">
        <v>21</v>
      </c>
      <c r="E2772" s="11">
        <v>7</v>
      </c>
      <c r="F2772" s="11">
        <v>23</v>
      </c>
      <c r="G2772" s="11">
        <v>11</v>
      </c>
    </row>
    <row r="2773" spans="1:7" x14ac:dyDescent="0.25">
      <c r="A2773" s="11">
        <v>2622007</v>
      </c>
      <c r="B2773" s="11">
        <v>26</v>
      </c>
      <c r="C2773" s="13">
        <v>280</v>
      </c>
      <c r="D2773" s="11">
        <v>22</v>
      </c>
      <c r="E2773" s="11">
        <v>7</v>
      </c>
      <c r="F2773" s="11">
        <v>10</v>
      </c>
      <c r="G2773" s="11">
        <v>23</v>
      </c>
    </row>
    <row r="2774" spans="1:7" x14ac:dyDescent="0.25">
      <c r="A2774" s="11">
        <v>2623007</v>
      </c>
      <c r="B2774" s="11">
        <v>26</v>
      </c>
      <c r="C2774" s="13">
        <v>293</v>
      </c>
      <c r="D2774" s="11">
        <v>23</v>
      </c>
      <c r="E2774" s="11">
        <v>7</v>
      </c>
      <c r="F2774" s="11">
        <v>22</v>
      </c>
      <c r="G2774" s="11">
        <v>10</v>
      </c>
    </row>
    <row r="2775" spans="1:7" x14ac:dyDescent="0.25">
      <c r="A2775" s="11">
        <v>2624007</v>
      </c>
      <c r="B2775" s="11">
        <v>26</v>
      </c>
      <c r="C2775" s="13">
        <v>306</v>
      </c>
      <c r="D2775" s="11">
        <v>24</v>
      </c>
      <c r="E2775" s="11">
        <v>7</v>
      </c>
      <c r="F2775" s="11">
        <v>9</v>
      </c>
      <c r="G2775" s="11">
        <v>22</v>
      </c>
    </row>
    <row r="2776" spans="1:7" x14ac:dyDescent="0.25">
      <c r="A2776" s="11">
        <v>2625007</v>
      </c>
      <c r="B2776" s="11">
        <v>26</v>
      </c>
      <c r="C2776" s="13">
        <v>319</v>
      </c>
      <c r="D2776" s="11">
        <v>25</v>
      </c>
      <c r="E2776" s="11">
        <v>7</v>
      </c>
      <c r="F2776" s="11">
        <v>21</v>
      </c>
      <c r="G2776" s="11">
        <v>9</v>
      </c>
    </row>
    <row r="2777" spans="1:7" x14ac:dyDescent="0.25">
      <c r="A2777" s="11">
        <v>2601008</v>
      </c>
      <c r="B2777" s="11">
        <v>26</v>
      </c>
      <c r="C2777" s="13">
        <v>8</v>
      </c>
      <c r="D2777" s="11">
        <v>1</v>
      </c>
      <c r="E2777" s="11">
        <v>8</v>
      </c>
      <c r="F2777" s="11">
        <v>9</v>
      </c>
      <c r="G2777" s="11">
        <v>20</v>
      </c>
    </row>
    <row r="2778" spans="1:7" x14ac:dyDescent="0.25">
      <c r="A2778" s="11">
        <v>2602008</v>
      </c>
      <c r="B2778" s="11">
        <v>26</v>
      </c>
      <c r="C2778" s="13">
        <v>21</v>
      </c>
      <c r="D2778" s="11">
        <v>2</v>
      </c>
      <c r="E2778" s="11">
        <v>8</v>
      </c>
      <c r="F2778" s="11">
        <v>21</v>
      </c>
      <c r="G2778" s="11">
        <v>7</v>
      </c>
    </row>
    <row r="2779" spans="1:7" x14ac:dyDescent="0.25">
      <c r="A2779" s="11">
        <v>2603008</v>
      </c>
      <c r="B2779" s="11">
        <v>26</v>
      </c>
      <c r="C2779" s="13">
        <v>34</v>
      </c>
      <c r="D2779" s="11">
        <v>3</v>
      </c>
      <c r="E2779" s="11">
        <v>8</v>
      </c>
      <c r="F2779" s="11">
        <v>8</v>
      </c>
      <c r="G2779" s="11">
        <v>19</v>
      </c>
    </row>
    <row r="2780" spans="1:7" x14ac:dyDescent="0.25">
      <c r="A2780" s="11">
        <v>2604008</v>
      </c>
      <c r="B2780" s="11">
        <v>26</v>
      </c>
      <c r="C2780" s="13">
        <v>47</v>
      </c>
      <c r="D2780" s="11">
        <v>4</v>
      </c>
      <c r="E2780" s="11">
        <v>8</v>
      </c>
      <c r="F2780" s="11">
        <v>20</v>
      </c>
      <c r="G2780" s="11">
        <v>6</v>
      </c>
    </row>
    <row r="2781" spans="1:7" x14ac:dyDescent="0.25">
      <c r="A2781" s="11">
        <v>2605008</v>
      </c>
      <c r="B2781" s="11">
        <v>26</v>
      </c>
      <c r="C2781" s="13">
        <v>60</v>
      </c>
      <c r="D2781" s="11">
        <v>5</v>
      </c>
      <c r="E2781" s="11">
        <v>8</v>
      </c>
      <c r="F2781" s="11">
        <v>7</v>
      </c>
      <c r="G2781" s="11">
        <v>18</v>
      </c>
    </row>
    <row r="2782" spans="1:7" x14ac:dyDescent="0.25">
      <c r="A2782" s="11">
        <v>2606008</v>
      </c>
      <c r="B2782" s="11">
        <v>26</v>
      </c>
      <c r="C2782" s="13">
        <v>73</v>
      </c>
      <c r="D2782" s="11">
        <v>6</v>
      </c>
      <c r="E2782" s="11">
        <v>8</v>
      </c>
      <c r="F2782" s="11">
        <v>19</v>
      </c>
      <c r="G2782" s="11">
        <v>5</v>
      </c>
    </row>
    <row r="2783" spans="1:7" x14ac:dyDescent="0.25">
      <c r="A2783" s="11">
        <v>2607008</v>
      </c>
      <c r="B2783" s="11">
        <v>26</v>
      </c>
      <c r="C2783" s="13">
        <v>86</v>
      </c>
      <c r="D2783" s="11">
        <v>7</v>
      </c>
      <c r="E2783" s="11">
        <v>8</v>
      </c>
      <c r="F2783" s="11">
        <v>1</v>
      </c>
      <c r="G2783" s="11">
        <v>24</v>
      </c>
    </row>
    <row r="2784" spans="1:7" x14ac:dyDescent="0.25">
      <c r="A2784" s="11">
        <v>2608008</v>
      </c>
      <c r="B2784" s="11">
        <v>26</v>
      </c>
      <c r="C2784" s="13">
        <v>99</v>
      </c>
      <c r="D2784" s="11">
        <v>8</v>
      </c>
      <c r="E2784" s="11">
        <v>8</v>
      </c>
      <c r="F2784" s="11">
        <v>18</v>
      </c>
      <c r="G2784" s="11">
        <v>4</v>
      </c>
    </row>
    <row r="2785" spans="1:7" x14ac:dyDescent="0.25">
      <c r="A2785" s="11">
        <v>2609008</v>
      </c>
      <c r="B2785" s="11">
        <v>26</v>
      </c>
      <c r="C2785" s="13">
        <v>112</v>
      </c>
      <c r="D2785" s="11">
        <v>9</v>
      </c>
      <c r="E2785" s="11">
        <v>8</v>
      </c>
      <c r="F2785" s="11">
        <v>5</v>
      </c>
      <c r="G2785" s="11">
        <v>16</v>
      </c>
    </row>
    <row r="2786" spans="1:7" x14ac:dyDescent="0.25">
      <c r="A2786" s="11">
        <v>2610008</v>
      </c>
      <c r="B2786" s="11">
        <v>26</v>
      </c>
      <c r="C2786" s="13">
        <v>125</v>
      </c>
      <c r="D2786" s="11">
        <v>10</v>
      </c>
      <c r="E2786" s="11">
        <v>8</v>
      </c>
      <c r="F2786" s="11">
        <v>17</v>
      </c>
      <c r="G2786" s="11">
        <v>3</v>
      </c>
    </row>
    <row r="2787" spans="1:7" x14ac:dyDescent="0.25">
      <c r="A2787" s="11">
        <v>2611008</v>
      </c>
      <c r="B2787" s="11">
        <v>26</v>
      </c>
      <c r="C2787" s="13">
        <v>138</v>
      </c>
      <c r="D2787" s="11">
        <v>11</v>
      </c>
      <c r="E2787" s="11">
        <v>8</v>
      </c>
      <c r="F2787" s="11">
        <v>4</v>
      </c>
      <c r="G2787" s="11">
        <v>15</v>
      </c>
    </row>
    <row r="2788" spans="1:7" x14ac:dyDescent="0.25">
      <c r="A2788" s="11">
        <v>2612008</v>
      </c>
      <c r="B2788" s="11">
        <v>26</v>
      </c>
      <c r="C2788" s="13">
        <v>151</v>
      </c>
      <c r="D2788" s="11">
        <v>12</v>
      </c>
      <c r="E2788" s="11">
        <v>8</v>
      </c>
      <c r="F2788" s="11">
        <v>16</v>
      </c>
      <c r="G2788" s="11">
        <v>2</v>
      </c>
    </row>
    <row r="2789" spans="1:7" x14ac:dyDescent="0.25">
      <c r="A2789" s="11">
        <v>2613008</v>
      </c>
      <c r="B2789" s="11">
        <v>26</v>
      </c>
      <c r="C2789" s="13">
        <v>164</v>
      </c>
      <c r="D2789" s="11">
        <v>13</v>
      </c>
      <c r="E2789" s="11">
        <v>8</v>
      </c>
      <c r="F2789" s="11">
        <v>3</v>
      </c>
      <c r="G2789" s="11">
        <v>14</v>
      </c>
    </row>
    <row r="2790" spans="1:7" x14ac:dyDescent="0.25">
      <c r="A2790" s="11">
        <v>2614008</v>
      </c>
      <c r="B2790" s="11">
        <v>26</v>
      </c>
      <c r="C2790" s="13">
        <v>177</v>
      </c>
      <c r="D2790" s="11">
        <v>14</v>
      </c>
      <c r="E2790" s="11">
        <v>8</v>
      </c>
      <c r="F2790" s="11">
        <v>15</v>
      </c>
      <c r="G2790" s="11">
        <v>26</v>
      </c>
    </row>
    <row r="2791" spans="1:7" x14ac:dyDescent="0.25">
      <c r="A2791" s="11">
        <v>2615008</v>
      </c>
      <c r="B2791" s="11">
        <v>26</v>
      </c>
      <c r="C2791" s="13">
        <v>190</v>
      </c>
      <c r="D2791" s="11">
        <v>15</v>
      </c>
      <c r="E2791" s="11">
        <v>8</v>
      </c>
      <c r="F2791" s="11">
        <v>2</v>
      </c>
      <c r="G2791" s="11">
        <v>13</v>
      </c>
    </row>
    <row r="2792" spans="1:7" x14ac:dyDescent="0.25">
      <c r="A2792" s="11">
        <v>2616008</v>
      </c>
      <c r="B2792" s="11">
        <v>26</v>
      </c>
      <c r="C2792" s="13">
        <v>203</v>
      </c>
      <c r="D2792" s="11">
        <v>16</v>
      </c>
      <c r="E2792" s="11">
        <v>8</v>
      </c>
      <c r="F2792" s="11">
        <v>14</v>
      </c>
      <c r="G2792" s="11">
        <v>25</v>
      </c>
    </row>
    <row r="2793" spans="1:7" x14ac:dyDescent="0.25">
      <c r="A2793" s="11">
        <v>2617008</v>
      </c>
      <c r="B2793" s="11">
        <v>26</v>
      </c>
      <c r="C2793" s="13">
        <v>216</v>
      </c>
      <c r="D2793" s="11">
        <v>17</v>
      </c>
      <c r="E2793" s="11">
        <v>8</v>
      </c>
      <c r="F2793" s="11">
        <v>26</v>
      </c>
      <c r="G2793" s="11">
        <v>12</v>
      </c>
    </row>
    <row r="2794" spans="1:7" x14ac:dyDescent="0.25">
      <c r="A2794" s="11">
        <v>2618008</v>
      </c>
      <c r="B2794" s="11">
        <v>26</v>
      </c>
      <c r="C2794" s="13">
        <v>229</v>
      </c>
      <c r="D2794" s="11">
        <v>18</v>
      </c>
      <c r="E2794" s="11">
        <v>8</v>
      </c>
      <c r="F2794" s="11">
        <v>6</v>
      </c>
      <c r="G2794" s="11">
        <v>1</v>
      </c>
    </row>
    <row r="2795" spans="1:7" x14ac:dyDescent="0.25">
      <c r="A2795" s="11">
        <v>2619008</v>
      </c>
      <c r="B2795" s="11">
        <v>26</v>
      </c>
      <c r="C2795" s="13">
        <v>242</v>
      </c>
      <c r="D2795" s="11">
        <v>19</v>
      </c>
      <c r="E2795" s="11">
        <v>8</v>
      </c>
      <c r="F2795" s="11">
        <v>25</v>
      </c>
      <c r="G2795" s="11">
        <v>11</v>
      </c>
    </row>
    <row r="2796" spans="1:7" x14ac:dyDescent="0.25">
      <c r="A2796" s="11">
        <v>2620008</v>
      </c>
      <c r="B2796" s="11">
        <v>26</v>
      </c>
      <c r="C2796" s="13">
        <v>255</v>
      </c>
      <c r="D2796" s="11">
        <v>20</v>
      </c>
      <c r="E2796" s="11">
        <v>8</v>
      </c>
      <c r="F2796" s="11">
        <v>12</v>
      </c>
      <c r="G2796" s="11">
        <v>23</v>
      </c>
    </row>
    <row r="2797" spans="1:7" x14ac:dyDescent="0.25">
      <c r="A2797" s="11">
        <v>2621008</v>
      </c>
      <c r="B2797" s="11">
        <v>26</v>
      </c>
      <c r="C2797" s="13">
        <v>268</v>
      </c>
      <c r="D2797" s="11">
        <v>21</v>
      </c>
      <c r="E2797" s="11">
        <v>8</v>
      </c>
      <c r="F2797" s="11">
        <v>24</v>
      </c>
      <c r="G2797" s="11">
        <v>10</v>
      </c>
    </row>
    <row r="2798" spans="1:7" x14ac:dyDescent="0.25">
      <c r="A2798" s="11">
        <v>2622008</v>
      </c>
      <c r="B2798" s="11">
        <v>26</v>
      </c>
      <c r="C2798" s="13">
        <v>281</v>
      </c>
      <c r="D2798" s="11">
        <v>22</v>
      </c>
      <c r="E2798" s="11">
        <v>8</v>
      </c>
      <c r="F2798" s="11">
        <v>11</v>
      </c>
      <c r="G2798" s="11">
        <v>22</v>
      </c>
    </row>
    <row r="2799" spans="1:7" x14ac:dyDescent="0.25">
      <c r="A2799" s="11">
        <v>2623008</v>
      </c>
      <c r="B2799" s="11">
        <v>26</v>
      </c>
      <c r="C2799" s="13">
        <v>294</v>
      </c>
      <c r="D2799" s="11">
        <v>23</v>
      </c>
      <c r="E2799" s="11">
        <v>8</v>
      </c>
      <c r="F2799" s="11">
        <v>23</v>
      </c>
      <c r="G2799" s="11">
        <v>9</v>
      </c>
    </row>
    <row r="2800" spans="1:7" x14ac:dyDescent="0.25">
      <c r="A2800" s="11">
        <v>2624008</v>
      </c>
      <c r="B2800" s="11">
        <v>26</v>
      </c>
      <c r="C2800" s="13">
        <v>307</v>
      </c>
      <c r="D2800" s="11">
        <v>24</v>
      </c>
      <c r="E2800" s="11">
        <v>8</v>
      </c>
      <c r="F2800" s="11">
        <v>10</v>
      </c>
      <c r="G2800" s="11">
        <v>21</v>
      </c>
    </row>
    <row r="2801" spans="1:7" x14ac:dyDescent="0.25">
      <c r="A2801" s="11">
        <v>2625008</v>
      </c>
      <c r="B2801" s="11">
        <v>26</v>
      </c>
      <c r="C2801" s="13">
        <v>320</v>
      </c>
      <c r="D2801" s="11">
        <v>25</v>
      </c>
      <c r="E2801" s="11">
        <v>8</v>
      </c>
      <c r="F2801" s="11">
        <v>22</v>
      </c>
      <c r="G2801" s="11">
        <v>8</v>
      </c>
    </row>
    <row r="2802" spans="1:7" x14ac:dyDescent="0.25">
      <c r="A2802" s="11">
        <v>2601009</v>
      </c>
      <c r="B2802" s="11">
        <v>26</v>
      </c>
      <c r="C2802" s="13">
        <v>9</v>
      </c>
      <c r="D2802" s="11">
        <v>1</v>
      </c>
      <c r="E2802" s="11">
        <v>9</v>
      </c>
      <c r="F2802" s="11">
        <v>10</v>
      </c>
      <c r="G2802" s="11">
        <v>19</v>
      </c>
    </row>
    <row r="2803" spans="1:7" x14ac:dyDescent="0.25">
      <c r="A2803" s="11">
        <v>2602009</v>
      </c>
      <c r="B2803" s="11">
        <v>26</v>
      </c>
      <c r="C2803" s="13">
        <v>22</v>
      </c>
      <c r="D2803" s="11">
        <v>2</v>
      </c>
      <c r="E2803" s="11">
        <v>9</v>
      </c>
      <c r="F2803" s="11">
        <v>22</v>
      </c>
      <c r="G2803" s="11">
        <v>6</v>
      </c>
    </row>
    <row r="2804" spans="1:7" x14ac:dyDescent="0.25">
      <c r="A2804" s="11">
        <v>2603009</v>
      </c>
      <c r="B2804" s="11">
        <v>26</v>
      </c>
      <c r="C2804" s="13">
        <v>35</v>
      </c>
      <c r="D2804" s="11">
        <v>3</v>
      </c>
      <c r="E2804" s="11">
        <v>9</v>
      </c>
      <c r="F2804" s="11">
        <v>9</v>
      </c>
      <c r="G2804" s="11">
        <v>18</v>
      </c>
    </row>
    <row r="2805" spans="1:7" x14ac:dyDescent="0.25">
      <c r="A2805" s="11">
        <v>2604009</v>
      </c>
      <c r="B2805" s="11">
        <v>26</v>
      </c>
      <c r="C2805" s="13">
        <v>48</v>
      </c>
      <c r="D2805" s="11">
        <v>4</v>
      </c>
      <c r="E2805" s="11">
        <v>9</v>
      </c>
      <c r="F2805" s="11">
        <v>21</v>
      </c>
      <c r="G2805" s="11">
        <v>5</v>
      </c>
    </row>
    <row r="2806" spans="1:7" x14ac:dyDescent="0.25">
      <c r="A2806" s="11">
        <v>2605009</v>
      </c>
      <c r="B2806" s="11">
        <v>26</v>
      </c>
      <c r="C2806" s="13">
        <v>61</v>
      </c>
      <c r="D2806" s="11">
        <v>5</v>
      </c>
      <c r="E2806" s="11">
        <v>9</v>
      </c>
      <c r="F2806" s="11">
        <v>8</v>
      </c>
      <c r="G2806" s="11">
        <v>17</v>
      </c>
    </row>
    <row r="2807" spans="1:7" x14ac:dyDescent="0.25">
      <c r="A2807" s="11">
        <v>2606009</v>
      </c>
      <c r="B2807" s="11">
        <v>26</v>
      </c>
      <c r="C2807" s="13">
        <v>74</v>
      </c>
      <c r="D2807" s="11">
        <v>6</v>
      </c>
      <c r="E2807" s="11">
        <v>9</v>
      </c>
      <c r="F2807" s="11">
        <v>20</v>
      </c>
      <c r="G2807" s="11">
        <v>4</v>
      </c>
    </row>
    <row r="2808" spans="1:7" x14ac:dyDescent="0.25">
      <c r="A2808" s="11">
        <v>2607009</v>
      </c>
      <c r="B2808" s="11">
        <v>26</v>
      </c>
      <c r="C2808" s="13">
        <v>87</v>
      </c>
      <c r="D2808" s="11">
        <v>7</v>
      </c>
      <c r="E2808" s="11">
        <v>9</v>
      </c>
      <c r="F2808" s="11">
        <v>7</v>
      </c>
      <c r="G2808" s="11">
        <v>16</v>
      </c>
    </row>
    <row r="2809" spans="1:7" x14ac:dyDescent="0.25">
      <c r="A2809" s="11">
        <v>2608009</v>
      </c>
      <c r="B2809" s="11">
        <v>26</v>
      </c>
      <c r="C2809" s="13">
        <v>100</v>
      </c>
      <c r="D2809" s="11">
        <v>8</v>
      </c>
      <c r="E2809" s="11">
        <v>9</v>
      </c>
      <c r="F2809" s="11">
        <v>1</v>
      </c>
      <c r="G2809" s="11">
        <v>11</v>
      </c>
    </row>
    <row r="2810" spans="1:7" x14ac:dyDescent="0.25">
      <c r="A2810" s="11">
        <v>2609009</v>
      </c>
      <c r="B2810" s="11">
        <v>26</v>
      </c>
      <c r="C2810" s="13">
        <v>113</v>
      </c>
      <c r="D2810" s="11">
        <v>9</v>
      </c>
      <c r="E2810" s="11">
        <v>9</v>
      </c>
      <c r="F2810" s="11">
        <v>6</v>
      </c>
      <c r="G2810" s="11">
        <v>15</v>
      </c>
    </row>
    <row r="2811" spans="1:7" x14ac:dyDescent="0.25">
      <c r="A2811" s="11">
        <v>2610009</v>
      </c>
      <c r="B2811" s="11">
        <v>26</v>
      </c>
      <c r="C2811" s="13">
        <v>126</v>
      </c>
      <c r="D2811" s="11">
        <v>10</v>
      </c>
      <c r="E2811" s="11">
        <v>9</v>
      </c>
      <c r="F2811" s="11">
        <v>18</v>
      </c>
      <c r="G2811" s="11">
        <v>2</v>
      </c>
    </row>
    <row r="2812" spans="1:7" x14ac:dyDescent="0.25">
      <c r="A2812" s="11">
        <v>2611009</v>
      </c>
      <c r="B2812" s="11">
        <v>26</v>
      </c>
      <c r="C2812" s="13">
        <v>139</v>
      </c>
      <c r="D2812" s="11">
        <v>11</v>
      </c>
      <c r="E2812" s="11">
        <v>9</v>
      </c>
      <c r="F2812" s="11">
        <v>5</v>
      </c>
      <c r="G2812" s="11">
        <v>14</v>
      </c>
    </row>
    <row r="2813" spans="1:7" x14ac:dyDescent="0.25">
      <c r="A2813" s="11">
        <v>2612009</v>
      </c>
      <c r="B2813" s="11">
        <v>26</v>
      </c>
      <c r="C2813" s="13">
        <v>152</v>
      </c>
      <c r="D2813" s="11">
        <v>12</v>
      </c>
      <c r="E2813" s="11">
        <v>9</v>
      </c>
      <c r="F2813" s="11">
        <v>17</v>
      </c>
      <c r="G2813" s="11">
        <v>26</v>
      </c>
    </row>
    <row r="2814" spans="1:7" x14ac:dyDescent="0.25">
      <c r="A2814" s="11">
        <v>2613009</v>
      </c>
      <c r="B2814" s="11">
        <v>26</v>
      </c>
      <c r="C2814" s="13">
        <v>165</v>
      </c>
      <c r="D2814" s="11">
        <v>13</v>
      </c>
      <c r="E2814" s="11">
        <v>9</v>
      </c>
      <c r="F2814" s="11">
        <v>4</v>
      </c>
      <c r="G2814" s="11">
        <v>13</v>
      </c>
    </row>
    <row r="2815" spans="1:7" x14ac:dyDescent="0.25">
      <c r="A2815" s="11">
        <v>2614009</v>
      </c>
      <c r="B2815" s="11">
        <v>26</v>
      </c>
      <c r="C2815" s="13">
        <v>178</v>
      </c>
      <c r="D2815" s="11">
        <v>14</v>
      </c>
      <c r="E2815" s="11">
        <v>9</v>
      </c>
      <c r="F2815" s="11">
        <v>16</v>
      </c>
      <c r="G2815" s="11">
        <v>25</v>
      </c>
    </row>
    <row r="2816" spans="1:7" x14ac:dyDescent="0.25">
      <c r="A2816" s="11">
        <v>2615009</v>
      </c>
      <c r="B2816" s="11">
        <v>26</v>
      </c>
      <c r="C2816" s="13">
        <v>191</v>
      </c>
      <c r="D2816" s="11">
        <v>15</v>
      </c>
      <c r="E2816" s="11">
        <v>9</v>
      </c>
      <c r="F2816" s="11">
        <v>3</v>
      </c>
      <c r="G2816" s="11">
        <v>12</v>
      </c>
    </row>
    <row r="2817" spans="1:7" x14ac:dyDescent="0.25">
      <c r="A2817" s="11">
        <v>2616009</v>
      </c>
      <c r="B2817" s="11">
        <v>26</v>
      </c>
      <c r="C2817" s="13">
        <v>204</v>
      </c>
      <c r="D2817" s="11">
        <v>16</v>
      </c>
      <c r="E2817" s="11">
        <v>9</v>
      </c>
      <c r="F2817" s="11">
        <v>15</v>
      </c>
      <c r="G2817" s="11">
        <v>24</v>
      </c>
    </row>
    <row r="2818" spans="1:7" x14ac:dyDescent="0.25">
      <c r="A2818" s="11">
        <v>2617009</v>
      </c>
      <c r="B2818" s="11">
        <v>26</v>
      </c>
      <c r="C2818" s="13">
        <v>217</v>
      </c>
      <c r="D2818" s="11">
        <v>17</v>
      </c>
      <c r="E2818" s="11">
        <v>9</v>
      </c>
      <c r="F2818" s="11">
        <v>19</v>
      </c>
      <c r="G2818" s="11">
        <v>1</v>
      </c>
    </row>
    <row r="2819" spans="1:7" x14ac:dyDescent="0.25">
      <c r="A2819" s="11">
        <v>2618009</v>
      </c>
      <c r="B2819" s="11">
        <v>26</v>
      </c>
      <c r="C2819" s="13">
        <v>230</v>
      </c>
      <c r="D2819" s="11">
        <v>18</v>
      </c>
      <c r="E2819" s="11">
        <v>9</v>
      </c>
      <c r="F2819" s="11">
        <v>14</v>
      </c>
      <c r="G2819" s="11">
        <v>23</v>
      </c>
    </row>
    <row r="2820" spans="1:7" x14ac:dyDescent="0.25">
      <c r="A2820" s="11">
        <v>2619009</v>
      </c>
      <c r="B2820" s="11">
        <v>26</v>
      </c>
      <c r="C2820" s="13">
        <v>243</v>
      </c>
      <c r="D2820" s="11">
        <v>19</v>
      </c>
      <c r="E2820" s="11">
        <v>9</v>
      </c>
      <c r="F2820" s="11">
        <v>26</v>
      </c>
      <c r="G2820" s="11">
        <v>10</v>
      </c>
    </row>
    <row r="2821" spans="1:7" x14ac:dyDescent="0.25">
      <c r="A2821" s="11">
        <v>2620009</v>
      </c>
      <c r="B2821" s="11">
        <v>26</v>
      </c>
      <c r="C2821" s="13">
        <v>256</v>
      </c>
      <c r="D2821" s="11">
        <v>20</v>
      </c>
      <c r="E2821" s="11">
        <v>9</v>
      </c>
      <c r="F2821" s="11">
        <v>13</v>
      </c>
      <c r="G2821" s="11">
        <v>22</v>
      </c>
    </row>
    <row r="2822" spans="1:7" x14ac:dyDescent="0.25">
      <c r="A2822" s="11">
        <v>2621009</v>
      </c>
      <c r="B2822" s="11">
        <v>26</v>
      </c>
      <c r="C2822" s="13">
        <v>269</v>
      </c>
      <c r="D2822" s="11">
        <v>21</v>
      </c>
      <c r="E2822" s="11">
        <v>9</v>
      </c>
      <c r="F2822" s="11">
        <v>25</v>
      </c>
      <c r="G2822" s="11">
        <v>9</v>
      </c>
    </row>
    <row r="2823" spans="1:7" x14ac:dyDescent="0.25">
      <c r="A2823" s="11">
        <v>2622009</v>
      </c>
      <c r="B2823" s="11">
        <v>26</v>
      </c>
      <c r="C2823" s="13">
        <v>282</v>
      </c>
      <c r="D2823" s="11">
        <v>22</v>
      </c>
      <c r="E2823" s="11">
        <v>9</v>
      </c>
      <c r="F2823" s="11">
        <v>12</v>
      </c>
      <c r="G2823" s="11">
        <v>21</v>
      </c>
    </row>
    <row r="2824" spans="1:7" x14ac:dyDescent="0.25">
      <c r="A2824" s="11">
        <v>2623009</v>
      </c>
      <c r="B2824" s="11">
        <v>26</v>
      </c>
      <c r="C2824" s="13">
        <v>295</v>
      </c>
      <c r="D2824" s="11">
        <v>23</v>
      </c>
      <c r="E2824" s="11">
        <v>9</v>
      </c>
      <c r="F2824" s="11">
        <v>24</v>
      </c>
      <c r="G2824" s="11">
        <v>8</v>
      </c>
    </row>
    <row r="2825" spans="1:7" x14ac:dyDescent="0.25">
      <c r="A2825" s="11">
        <v>2624009</v>
      </c>
      <c r="B2825" s="11">
        <v>26</v>
      </c>
      <c r="C2825" s="13">
        <v>308</v>
      </c>
      <c r="D2825" s="11">
        <v>24</v>
      </c>
      <c r="E2825" s="11">
        <v>9</v>
      </c>
      <c r="F2825" s="11">
        <v>11</v>
      </c>
      <c r="G2825" s="11">
        <v>20</v>
      </c>
    </row>
    <row r="2826" spans="1:7" x14ac:dyDescent="0.25">
      <c r="A2826" s="11">
        <v>2625009</v>
      </c>
      <c r="B2826" s="11">
        <v>26</v>
      </c>
      <c r="C2826" s="13">
        <v>321</v>
      </c>
      <c r="D2826" s="11">
        <v>25</v>
      </c>
      <c r="E2826" s="11">
        <v>9</v>
      </c>
      <c r="F2826" s="11">
        <v>23</v>
      </c>
      <c r="G2826" s="11">
        <v>7</v>
      </c>
    </row>
    <row r="2827" spans="1:7" x14ac:dyDescent="0.25">
      <c r="A2827" s="11">
        <v>2601010</v>
      </c>
      <c r="B2827" s="11">
        <v>26</v>
      </c>
      <c r="C2827" s="13">
        <v>10</v>
      </c>
      <c r="D2827" s="11">
        <v>1</v>
      </c>
      <c r="E2827" s="11">
        <v>10</v>
      </c>
      <c r="F2827" s="11">
        <v>11</v>
      </c>
      <c r="G2827" s="11">
        <v>18</v>
      </c>
    </row>
    <row r="2828" spans="1:7" x14ac:dyDescent="0.25">
      <c r="A2828" s="11">
        <v>2602010</v>
      </c>
      <c r="B2828" s="11">
        <v>26</v>
      </c>
      <c r="C2828" s="13">
        <v>23</v>
      </c>
      <c r="D2828" s="11">
        <v>2</v>
      </c>
      <c r="E2828" s="11">
        <v>10</v>
      </c>
      <c r="F2828" s="11">
        <v>23</v>
      </c>
      <c r="G2828" s="11">
        <v>5</v>
      </c>
    </row>
    <row r="2829" spans="1:7" x14ac:dyDescent="0.25">
      <c r="A2829" s="11">
        <v>2603010</v>
      </c>
      <c r="B2829" s="11">
        <v>26</v>
      </c>
      <c r="C2829" s="13">
        <v>36</v>
      </c>
      <c r="D2829" s="11">
        <v>3</v>
      </c>
      <c r="E2829" s="11">
        <v>10</v>
      </c>
      <c r="F2829" s="11">
        <v>10</v>
      </c>
      <c r="G2829" s="11">
        <v>17</v>
      </c>
    </row>
    <row r="2830" spans="1:7" x14ac:dyDescent="0.25">
      <c r="A2830" s="11">
        <v>2604010</v>
      </c>
      <c r="B2830" s="11">
        <v>26</v>
      </c>
      <c r="C2830" s="13">
        <v>49</v>
      </c>
      <c r="D2830" s="11">
        <v>4</v>
      </c>
      <c r="E2830" s="11">
        <v>10</v>
      </c>
      <c r="F2830" s="11">
        <v>22</v>
      </c>
      <c r="G2830" s="11">
        <v>4</v>
      </c>
    </row>
    <row r="2831" spans="1:7" x14ac:dyDescent="0.25">
      <c r="A2831" s="11">
        <v>2605010</v>
      </c>
      <c r="B2831" s="11">
        <v>26</v>
      </c>
      <c r="C2831" s="13">
        <v>62</v>
      </c>
      <c r="D2831" s="11">
        <v>5</v>
      </c>
      <c r="E2831" s="11">
        <v>10</v>
      </c>
      <c r="F2831" s="11">
        <v>9</v>
      </c>
      <c r="G2831" s="11">
        <v>16</v>
      </c>
    </row>
    <row r="2832" spans="1:7" x14ac:dyDescent="0.25">
      <c r="A2832" s="11">
        <v>2606010</v>
      </c>
      <c r="B2832" s="11">
        <v>26</v>
      </c>
      <c r="C2832" s="13">
        <v>75</v>
      </c>
      <c r="D2832" s="11">
        <v>6</v>
      </c>
      <c r="E2832" s="11">
        <v>10</v>
      </c>
      <c r="F2832" s="11">
        <v>21</v>
      </c>
      <c r="G2832" s="11">
        <v>3</v>
      </c>
    </row>
    <row r="2833" spans="1:7" x14ac:dyDescent="0.25">
      <c r="A2833" s="11">
        <v>2607010</v>
      </c>
      <c r="B2833" s="11">
        <v>26</v>
      </c>
      <c r="C2833" s="13">
        <v>88</v>
      </c>
      <c r="D2833" s="11">
        <v>7</v>
      </c>
      <c r="E2833" s="11">
        <v>10</v>
      </c>
      <c r="F2833" s="11">
        <v>8</v>
      </c>
      <c r="G2833" s="11">
        <v>15</v>
      </c>
    </row>
    <row r="2834" spans="1:7" x14ac:dyDescent="0.25">
      <c r="A2834" s="11">
        <v>2608010</v>
      </c>
      <c r="B2834" s="11">
        <v>26</v>
      </c>
      <c r="C2834" s="13">
        <v>101</v>
      </c>
      <c r="D2834" s="11">
        <v>8</v>
      </c>
      <c r="E2834" s="11">
        <v>10</v>
      </c>
      <c r="F2834" s="11">
        <v>20</v>
      </c>
      <c r="G2834" s="11">
        <v>2</v>
      </c>
    </row>
    <row r="2835" spans="1:7" x14ac:dyDescent="0.25">
      <c r="A2835" s="11">
        <v>2609010</v>
      </c>
      <c r="B2835" s="11">
        <v>26</v>
      </c>
      <c r="C2835" s="13">
        <v>114</v>
      </c>
      <c r="D2835" s="11">
        <v>9</v>
      </c>
      <c r="E2835" s="11">
        <v>10</v>
      </c>
      <c r="F2835" s="11">
        <v>1</v>
      </c>
      <c r="G2835" s="11">
        <v>23</v>
      </c>
    </row>
    <row r="2836" spans="1:7" x14ac:dyDescent="0.25">
      <c r="A2836" s="11">
        <v>2610010</v>
      </c>
      <c r="B2836" s="11">
        <v>26</v>
      </c>
      <c r="C2836" s="13">
        <v>127</v>
      </c>
      <c r="D2836" s="11">
        <v>10</v>
      </c>
      <c r="E2836" s="11">
        <v>10</v>
      </c>
      <c r="F2836" s="11">
        <v>19</v>
      </c>
      <c r="G2836" s="11">
        <v>26</v>
      </c>
    </row>
    <row r="2837" spans="1:7" x14ac:dyDescent="0.25">
      <c r="A2837" s="11">
        <v>2611010</v>
      </c>
      <c r="B2837" s="11">
        <v>26</v>
      </c>
      <c r="C2837" s="13">
        <v>140</v>
      </c>
      <c r="D2837" s="11">
        <v>11</v>
      </c>
      <c r="E2837" s="11">
        <v>10</v>
      </c>
      <c r="F2837" s="11">
        <v>6</v>
      </c>
      <c r="G2837" s="11">
        <v>13</v>
      </c>
    </row>
    <row r="2838" spans="1:7" x14ac:dyDescent="0.25">
      <c r="A2838" s="11">
        <v>2612010</v>
      </c>
      <c r="B2838" s="11">
        <v>26</v>
      </c>
      <c r="C2838" s="13">
        <v>153</v>
      </c>
      <c r="D2838" s="11">
        <v>12</v>
      </c>
      <c r="E2838" s="11">
        <v>10</v>
      </c>
      <c r="F2838" s="11">
        <v>18</v>
      </c>
      <c r="G2838" s="11">
        <v>25</v>
      </c>
    </row>
    <row r="2839" spans="1:7" x14ac:dyDescent="0.25">
      <c r="A2839" s="11">
        <v>2613010</v>
      </c>
      <c r="B2839" s="11">
        <v>26</v>
      </c>
      <c r="C2839" s="13">
        <v>166</v>
      </c>
      <c r="D2839" s="11">
        <v>13</v>
      </c>
      <c r="E2839" s="11">
        <v>10</v>
      </c>
      <c r="F2839" s="11">
        <v>5</v>
      </c>
      <c r="G2839" s="11">
        <v>12</v>
      </c>
    </row>
    <row r="2840" spans="1:7" x14ac:dyDescent="0.25">
      <c r="A2840" s="11">
        <v>2614010</v>
      </c>
      <c r="B2840" s="11">
        <v>26</v>
      </c>
      <c r="C2840" s="13">
        <v>179</v>
      </c>
      <c r="D2840" s="11">
        <v>14</v>
      </c>
      <c r="E2840" s="11">
        <v>10</v>
      </c>
      <c r="F2840" s="11">
        <v>17</v>
      </c>
      <c r="G2840" s="11">
        <v>24</v>
      </c>
    </row>
    <row r="2841" spans="1:7" x14ac:dyDescent="0.25">
      <c r="A2841" s="11">
        <v>2615010</v>
      </c>
      <c r="B2841" s="11">
        <v>26</v>
      </c>
      <c r="C2841" s="13">
        <v>192</v>
      </c>
      <c r="D2841" s="11">
        <v>15</v>
      </c>
      <c r="E2841" s="11">
        <v>10</v>
      </c>
      <c r="F2841" s="11">
        <v>4</v>
      </c>
      <c r="G2841" s="11">
        <v>11</v>
      </c>
    </row>
    <row r="2842" spans="1:7" x14ac:dyDescent="0.25">
      <c r="A2842" s="11">
        <v>2616010</v>
      </c>
      <c r="B2842" s="11">
        <v>26</v>
      </c>
      <c r="C2842" s="13">
        <v>205</v>
      </c>
      <c r="D2842" s="11">
        <v>16</v>
      </c>
      <c r="E2842" s="11">
        <v>10</v>
      </c>
      <c r="F2842" s="11">
        <v>7</v>
      </c>
      <c r="G2842" s="11">
        <v>1</v>
      </c>
    </row>
    <row r="2843" spans="1:7" x14ac:dyDescent="0.25">
      <c r="A2843" s="11">
        <v>2617010</v>
      </c>
      <c r="B2843" s="11">
        <v>26</v>
      </c>
      <c r="C2843" s="13">
        <v>218</v>
      </c>
      <c r="D2843" s="11">
        <v>17</v>
      </c>
      <c r="E2843" s="11">
        <v>10</v>
      </c>
      <c r="F2843" s="11">
        <v>3</v>
      </c>
      <c r="G2843" s="11">
        <v>10</v>
      </c>
    </row>
    <row r="2844" spans="1:7" x14ac:dyDescent="0.25">
      <c r="A2844" s="11">
        <v>2618010</v>
      </c>
      <c r="B2844" s="11">
        <v>26</v>
      </c>
      <c r="C2844" s="13">
        <v>231</v>
      </c>
      <c r="D2844" s="11">
        <v>18</v>
      </c>
      <c r="E2844" s="11">
        <v>10</v>
      </c>
      <c r="F2844" s="11">
        <v>15</v>
      </c>
      <c r="G2844" s="11">
        <v>22</v>
      </c>
    </row>
    <row r="2845" spans="1:7" x14ac:dyDescent="0.25">
      <c r="A2845" s="11">
        <v>2619010</v>
      </c>
      <c r="B2845" s="11">
        <v>26</v>
      </c>
      <c r="C2845" s="13">
        <v>244</v>
      </c>
      <c r="D2845" s="11">
        <v>19</v>
      </c>
      <c r="E2845" s="11">
        <v>10</v>
      </c>
      <c r="F2845" s="11">
        <v>2</v>
      </c>
      <c r="G2845" s="11">
        <v>9</v>
      </c>
    </row>
    <row r="2846" spans="1:7" x14ac:dyDescent="0.25">
      <c r="A2846" s="11">
        <v>2620010</v>
      </c>
      <c r="B2846" s="11">
        <v>26</v>
      </c>
      <c r="C2846" s="13">
        <v>257</v>
      </c>
      <c r="D2846" s="11">
        <v>20</v>
      </c>
      <c r="E2846" s="11">
        <v>10</v>
      </c>
      <c r="F2846" s="11">
        <v>14</v>
      </c>
      <c r="G2846" s="11">
        <v>21</v>
      </c>
    </row>
    <row r="2847" spans="1:7" x14ac:dyDescent="0.25">
      <c r="A2847" s="11">
        <v>2621010</v>
      </c>
      <c r="B2847" s="11">
        <v>26</v>
      </c>
      <c r="C2847" s="13">
        <v>270</v>
      </c>
      <c r="D2847" s="11">
        <v>21</v>
      </c>
      <c r="E2847" s="11">
        <v>10</v>
      </c>
      <c r="F2847" s="11">
        <v>26</v>
      </c>
      <c r="G2847" s="11">
        <v>8</v>
      </c>
    </row>
    <row r="2848" spans="1:7" x14ac:dyDescent="0.25">
      <c r="A2848" s="11">
        <v>2622010</v>
      </c>
      <c r="B2848" s="11">
        <v>26</v>
      </c>
      <c r="C2848" s="13">
        <v>283</v>
      </c>
      <c r="D2848" s="11">
        <v>22</v>
      </c>
      <c r="E2848" s="11">
        <v>10</v>
      </c>
      <c r="F2848" s="11">
        <v>13</v>
      </c>
      <c r="G2848" s="11">
        <v>20</v>
      </c>
    </row>
    <row r="2849" spans="1:7" x14ac:dyDescent="0.25">
      <c r="A2849" s="11">
        <v>2623010</v>
      </c>
      <c r="B2849" s="11">
        <v>26</v>
      </c>
      <c r="C2849" s="13">
        <v>296</v>
      </c>
      <c r="D2849" s="11">
        <v>23</v>
      </c>
      <c r="E2849" s="11">
        <v>10</v>
      </c>
      <c r="F2849" s="11">
        <v>25</v>
      </c>
      <c r="G2849" s="11">
        <v>7</v>
      </c>
    </row>
    <row r="2850" spans="1:7" x14ac:dyDescent="0.25">
      <c r="A2850" s="11">
        <v>2624010</v>
      </c>
      <c r="B2850" s="11">
        <v>26</v>
      </c>
      <c r="C2850" s="13">
        <v>309</v>
      </c>
      <c r="D2850" s="11">
        <v>24</v>
      </c>
      <c r="E2850" s="11">
        <v>10</v>
      </c>
      <c r="F2850" s="11">
        <v>12</v>
      </c>
      <c r="G2850" s="11">
        <v>19</v>
      </c>
    </row>
    <row r="2851" spans="1:7" x14ac:dyDescent="0.25">
      <c r="A2851" s="11">
        <v>2625010</v>
      </c>
      <c r="B2851" s="11">
        <v>26</v>
      </c>
      <c r="C2851" s="13">
        <v>322</v>
      </c>
      <c r="D2851" s="11">
        <v>25</v>
      </c>
      <c r="E2851" s="11">
        <v>10</v>
      </c>
      <c r="F2851" s="11">
        <v>24</v>
      </c>
      <c r="G2851" s="11">
        <v>6</v>
      </c>
    </row>
    <row r="2852" spans="1:7" x14ac:dyDescent="0.25">
      <c r="A2852" s="11">
        <v>2601011</v>
      </c>
      <c r="B2852" s="11">
        <v>26</v>
      </c>
      <c r="C2852" s="13">
        <v>11</v>
      </c>
      <c r="D2852" s="11">
        <v>1</v>
      </c>
      <c r="E2852" s="11">
        <v>11</v>
      </c>
      <c r="F2852" s="11">
        <v>12</v>
      </c>
      <c r="G2852" s="11">
        <v>17</v>
      </c>
    </row>
    <row r="2853" spans="1:7" x14ac:dyDescent="0.25">
      <c r="A2853" s="11">
        <v>2602011</v>
      </c>
      <c r="B2853" s="11">
        <v>26</v>
      </c>
      <c r="C2853" s="13">
        <v>24</v>
      </c>
      <c r="D2853" s="11">
        <v>2</v>
      </c>
      <c r="E2853" s="11">
        <v>11</v>
      </c>
      <c r="F2853" s="11">
        <v>24</v>
      </c>
      <c r="G2853" s="11">
        <v>4</v>
      </c>
    </row>
    <row r="2854" spans="1:7" x14ac:dyDescent="0.25">
      <c r="A2854" s="11">
        <v>2603011</v>
      </c>
      <c r="B2854" s="11">
        <v>26</v>
      </c>
      <c r="C2854" s="13">
        <v>37</v>
      </c>
      <c r="D2854" s="11">
        <v>3</v>
      </c>
      <c r="E2854" s="11">
        <v>11</v>
      </c>
      <c r="F2854" s="11">
        <v>11</v>
      </c>
      <c r="G2854" s="11">
        <v>16</v>
      </c>
    </row>
    <row r="2855" spans="1:7" x14ac:dyDescent="0.25">
      <c r="A2855" s="11">
        <v>2604011</v>
      </c>
      <c r="B2855" s="11">
        <v>26</v>
      </c>
      <c r="C2855" s="13">
        <v>50</v>
      </c>
      <c r="D2855" s="11">
        <v>4</v>
      </c>
      <c r="E2855" s="11">
        <v>11</v>
      </c>
      <c r="F2855" s="11">
        <v>23</v>
      </c>
      <c r="G2855" s="11">
        <v>3</v>
      </c>
    </row>
    <row r="2856" spans="1:7" x14ac:dyDescent="0.25">
      <c r="A2856" s="11">
        <v>2605011</v>
      </c>
      <c r="B2856" s="11">
        <v>26</v>
      </c>
      <c r="C2856" s="13">
        <v>63</v>
      </c>
      <c r="D2856" s="11">
        <v>5</v>
      </c>
      <c r="E2856" s="11">
        <v>11</v>
      </c>
      <c r="F2856" s="11">
        <v>10</v>
      </c>
      <c r="G2856" s="11">
        <v>15</v>
      </c>
    </row>
    <row r="2857" spans="1:7" x14ac:dyDescent="0.25">
      <c r="A2857" s="11">
        <v>2606011</v>
      </c>
      <c r="B2857" s="11">
        <v>26</v>
      </c>
      <c r="C2857" s="13">
        <v>76</v>
      </c>
      <c r="D2857" s="11">
        <v>6</v>
      </c>
      <c r="E2857" s="11">
        <v>11</v>
      </c>
      <c r="F2857" s="11">
        <v>22</v>
      </c>
      <c r="G2857" s="11">
        <v>2</v>
      </c>
    </row>
    <row r="2858" spans="1:7" x14ac:dyDescent="0.25">
      <c r="A2858" s="11">
        <v>2607011</v>
      </c>
      <c r="B2858" s="11">
        <v>26</v>
      </c>
      <c r="C2858" s="13">
        <v>89</v>
      </c>
      <c r="D2858" s="11">
        <v>7</v>
      </c>
      <c r="E2858" s="11">
        <v>11</v>
      </c>
      <c r="F2858" s="11">
        <v>9</v>
      </c>
      <c r="G2858" s="11">
        <v>14</v>
      </c>
    </row>
    <row r="2859" spans="1:7" x14ac:dyDescent="0.25">
      <c r="A2859" s="11">
        <v>2608011</v>
      </c>
      <c r="B2859" s="11">
        <v>26</v>
      </c>
      <c r="C2859" s="13">
        <v>102</v>
      </c>
      <c r="D2859" s="11">
        <v>8</v>
      </c>
      <c r="E2859" s="11">
        <v>11</v>
      </c>
      <c r="F2859" s="11">
        <v>21</v>
      </c>
      <c r="G2859" s="11">
        <v>26</v>
      </c>
    </row>
    <row r="2860" spans="1:7" x14ac:dyDescent="0.25">
      <c r="A2860" s="11">
        <v>2609011</v>
      </c>
      <c r="B2860" s="11">
        <v>26</v>
      </c>
      <c r="C2860" s="13">
        <v>115</v>
      </c>
      <c r="D2860" s="11">
        <v>9</v>
      </c>
      <c r="E2860" s="11">
        <v>11</v>
      </c>
      <c r="F2860" s="11">
        <v>8</v>
      </c>
      <c r="G2860" s="11">
        <v>13</v>
      </c>
    </row>
    <row r="2861" spans="1:7" x14ac:dyDescent="0.25">
      <c r="A2861" s="11">
        <v>2610011</v>
      </c>
      <c r="B2861" s="11">
        <v>26</v>
      </c>
      <c r="C2861" s="13">
        <v>128</v>
      </c>
      <c r="D2861" s="11">
        <v>10</v>
      </c>
      <c r="E2861" s="11">
        <v>11</v>
      </c>
      <c r="F2861" s="11">
        <v>1</v>
      </c>
      <c r="G2861" s="11">
        <v>10</v>
      </c>
    </row>
    <row r="2862" spans="1:7" x14ac:dyDescent="0.25">
      <c r="A2862" s="11">
        <v>2611011</v>
      </c>
      <c r="B2862" s="11">
        <v>26</v>
      </c>
      <c r="C2862" s="13">
        <v>141</v>
      </c>
      <c r="D2862" s="11">
        <v>11</v>
      </c>
      <c r="E2862" s="11">
        <v>11</v>
      </c>
      <c r="F2862" s="11">
        <v>7</v>
      </c>
      <c r="G2862" s="11">
        <v>12</v>
      </c>
    </row>
    <row r="2863" spans="1:7" x14ac:dyDescent="0.25">
      <c r="A2863" s="11">
        <v>2612011</v>
      </c>
      <c r="B2863" s="11">
        <v>26</v>
      </c>
      <c r="C2863" s="13">
        <v>154</v>
      </c>
      <c r="D2863" s="11">
        <v>12</v>
      </c>
      <c r="E2863" s="11">
        <v>11</v>
      </c>
      <c r="F2863" s="11">
        <v>19</v>
      </c>
      <c r="G2863" s="11">
        <v>24</v>
      </c>
    </row>
    <row r="2864" spans="1:7" x14ac:dyDescent="0.25">
      <c r="A2864" s="11">
        <v>2613011</v>
      </c>
      <c r="B2864" s="11">
        <v>26</v>
      </c>
      <c r="C2864" s="13">
        <v>167</v>
      </c>
      <c r="D2864" s="11">
        <v>13</v>
      </c>
      <c r="E2864" s="11">
        <v>11</v>
      </c>
      <c r="F2864" s="11">
        <v>6</v>
      </c>
      <c r="G2864" s="11">
        <v>11</v>
      </c>
    </row>
    <row r="2865" spans="1:7" x14ac:dyDescent="0.25">
      <c r="A2865" s="11">
        <v>2614011</v>
      </c>
      <c r="B2865" s="11">
        <v>26</v>
      </c>
      <c r="C2865" s="13">
        <v>180</v>
      </c>
      <c r="D2865" s="11">
        <v>14</v>
      </c>
      <c r="E2865" s="11">
        <v>11</v>
      </c>
      <c r="F2865" s="11">
        <v>18</v>
      </c>
      <c r="G2865" s="11">
        <v>23</v>
      </c>
    </row>
    <row r="2866" spans="1:7" x14ac:dyDescent="0.25">
      <c r="A2866" s="11">
        <v>2615011</v>
      </c>
      <c r="B2866" s="11">
        <v>26</v>
      </c>
      <c r="C2866" s="13">
        <v>193</v>
      </c>
      <c r="D2866" s="11">
        <v>15</v>
      </c>
      <c r="E2866" s="11">
        <v>11</v>
      </c>
      <c r="F2866" s="11">
        <v>20</v>
      </c>
      <c r="G2866" s="11">
        <v>1</v>
      </c>
    </row>
    <row r="2867" spans="1:7" x14ac:dyDescent="0.25">
      <c r="A2867" s="11">
        <v>2616011</v>
      </c>
      <c r="B2867" s="11">
        <v>26</v>
      </c>
      <c r="C2867" s="13">
        <v>206</v>
      </c>
      <c r="D2867" s="11">
        <v>16</v>
      </c>
      <c r="E2867" s="11">
        <v>11</v>
      </c>
      <c r="F2867" s="11">
        <v>17</v>
      </c>
      <c r="G2867" s="11">
        <v>22</v>
      </c>
    </row>
    <row r="2868" spans="1:7" x14ac:dyDescent="0.25">
      <c r="A2868" s="11">
        <v>2617011</v>
      </c>
      <c r="B2868" s="11">
        <v>26</v>
      </c>
      <c r="C2868" s="13">
        <v>219</v>
      </c>
      <c r="D2868" s="11">
        <v>17</v>
      </c>
      <c r="E2868" s="11">
        <v>11</v>
      </c>
      <c r="F2868" s="11">
        <v>4</v>
      </c>
      <c r="G2868" s="11">
        <v>9</v>
      </c>
    </row>
    <row r="2869" spans="1:7" x14ac:dyDescent="0.25">
      <c r="A2869" s="11">
        <v>2618011</v>
      </c>
      <c r="B2869" s="11">
        <v>26</v>
      </c>
      <c r="C2869" s="13">
        <v>232</v>
      </c>
      <c r="D2869" s="11">
        <v>18</v>
      </c>
      <c r="E2869" s="11">
        <v>11</v>
      </c>
      <c r="F2869" s="11">
        <v>16</v>
      </c>
      <c r="G2869" s="11">
        <v>21</v>
      </c>
    </row>
    <row r="2870" spans="1:7" x14ac:dyDescent="0.25">
      <c r="A2870" s="11">
        <v>2619011</v>
      </c>
      <c r="B2870" s="11">
        <v>26</v>
      </c>
      <c r="C2870" s="13">
        <v>245</v>
      </c>
      <c r="D2870" s="11">
        <v>19</v>
      </c>
      <c r="E2870" s="11">
        <v>11</v>
      </c>
      <c r="F2870" s="11">
        <v>3</v>
      </c>
      <c r="G2870" s="11">
        <v>8</v>
      </c>
    </row>
    <row r="2871" spans="1:7" x14ac:dyDescent="0.25">
      <c r="A2871" s="11">
        <v>2620011</v>
      </c>
      <c r="B2871" s="11">
        <v>26</v>
      </c>
      <c r="C2871" s="13">
        <v>258</v>
      </c>
      <c r="D2871" s="11">
        <v>20</v>
      </c>
      <c r="E2871" s="11">
        <v>11</v>
      </c>
      <c r="F2871" s="11">
        <v>15</v>
      </c>
      <c r="G2871" s="11">
        <v>20</v>
      </c>
    </row>
    <row r="2872" spans="1:7" x14ac:dyDescent="0.25">
      <c r="A2872" s="11">
        <v>2621011</v>
      </c>
      <c r="B2872" s="11">
        <v>26</v>
      </c>
      <c r="C2872" s="13">
        <v>271</v>
      </c>
      <c r="D2872" s="11">
        <v>21</v>
      </c>
      <c r="E2872" s="11">
        <v>11</v>
      </c>
      <c r="F2872" s="11">
        <v>2</v>
      </c>
      <c r="G2872" s="11">
        <v>7</v>
      </c>
    </row>
    <row r="2873" spans="1:7" x14ac:dyDescent="0.25">
      <c r="A2873" s="11">
        <v>2622011</v>
      </c>
      <c r="B2873" s="11">
        <v>26</v>
      </c>
      <c r="C2873" s="13">
        <v>284</v>
      </c>
      <c r="D2873" s="11">
        <v>22</v>
      </c>
      <c r="E2873" s="11">
        <v>11</v>
      </c>
      <c r="F2873" s="11">
        <v>14</v>
      </c>
      <c r="G2873" s="11">
        <v>19</v>
      </c>
    </row>
    <row r="2874" spans="1:7" x14ac:dyDescent="0.25">
      <c r="A2874" s="11">
        <v>2623011</v>
      </c>
      <c r="B2874" s="11">
        <v>26</v>
      </c>
      <c r="C2874" s="13">
        <v>297</v>
      </c>
      <c r="D2874" s="11">
        <v>23</v>
      </c>
      <c r="E2874" s="11">
        <v>11</v>
      </c>
      <c r="F2874" s="11">
        <v>26</v>
      </c>
      <c r="G2874" s="11">
        <v>6</v>
      </c>
    </row>
    <row r="2875" spans="1:7" x14ac:dyDescent="0.25">
      <c r="A2875" s="11">
        <v>2624011</v>
      </c>
      <c r="B2875" s="11">
        <v>26</v>
      </c>
      <c r="C2875" s="13">
        <v>310</v>
      </c>
      <c r="D2875" s="11">
        <v>24</v>
      </c>
      <c r="E2875" s="11">
        <v>11</v>
      </c>
      <c r="F2875" s="11">
        <v>13</v>
      </c>
      <c r="G2875" s="11">
        <v>18</v>
      </c>
    </row>
    <row r="2876" spans="1:7" x14ac:dyDescent="0.25">
      <c r="A2876" s="11">
        <v>2625011</v>
      </c>
      <c r="B2876" s="11">
        <v>26</v>
      </c>
      <c r="C2876" s="13">
        <v>323</v>
      </c>
      <c r="D2876" s="11">
        <v>25</v>
      </c>
      <c r="E2876" s="11">
        <v>11</v>
      </c>
      <c r="F2876" s="11">
        <v>25</v>
      </c>
      <c r="G2876" s="11">
        <v>5</v>
      </c>
    </row>
    <row r="2877" spans="1:7" x14ac:dyDescent="0.25">
      <c r="A2877" s="11">
        <v>2601012</v>
      </c>
      <c r="B2877" s="11">
        <v>26</v>
      </c>
      <c r="C2877" s="13">
        <v>12</v>
      </c>
      <c r="D2877" s="11">
        <v>1</v>
      </c>
      <c r="E2877" s="11">
        <v>12</v>
      </c>
      <c r="F2877" s="11">
        <v>13</v>
      </c>
      <c r="G2877" s="11">
        <v>16</v>
      </c>
    </row>
    <row r="2878" spans="1:7" x14ac:dyDescent="0.25">
      <c r="A2878" s="11">
        <v>2602012</v>
      </c>
      <c r="B2878" s="11">
        <v>26</v>
      </c>
      <c r="C2878" s="13">
        <v>25</v>
      </c>
      <c r="D2878" s="11">
        <v>2</v>
      </c>
      <c r="E2878" s="11">
        <v>12</v>
      </c>
      <c r="F2878" s="11">
        <v>25</v>
      </c>
      <c r="G2878" s="11">
        <v>3</v>
      </c>
    </row>
    <row r="2879" spans="1:7" x14ac:dyDescent="0.25">
      <c r="A2879" s="11">
        <v>2603012</v>
      </c>
      <c r="B2879" s="11">
        <v>26</v>
      </c>
      <c r="C2879" s="13">
        <v>38</v>
      </c>
      <c r="D2879" s="11">
        <v>3</v>
      </c>
      <c r="E2879" s="11">
        <v>12</v>
      </c>
      <c r="F2879" s="11">
        <v>12</v>
      </c>
      <c r="G2879" s="11">
        <v>15</v>
      </c>
    </row>
    <row r="2880" spans="1:7" x14ac:dyDescent="0.25">
      <c r="A2880" s="11">
        <v>2604012</v>
      </c>
      <c r="B2880" s="11">
        <v>26</v>
      </c>
      <c r="C2880" s="13">
        <v>51</v>
      </c>
      <c r="D2880" s="11">
        <v>4</v>
      </c>
      <c r="E2880" s="11">
        <v>12</v>
      </c>
      <c r="F2880" s="11">
        <v>24</v>
      </c>
      <c r="G2880" s="11">
        <v>2</v>
      </c>
    </row>
    <row r="2881" spans="1:7" x14ac:dyDescent="0.25">
      <c r="A2881" s="11">
        <v>2605012</v>
      </c>
      <c r="B2881" s="11">
        <v>26</v>
      </c>
      <c r="C2881" s="13">
        <v>64</v>
      </c>
      <c r="D2881" s="11">
        <v>5</v>
      </c>
      <c r="E2881" s="11">
        <v>12</v>
      </c>
      <c r="F2881" s="11">
        <v>11</v>
      </c>
      <c r="G2881" s="11">
        <v>14</v>
      </c>
    </row>
    <row r="2882" spans="1:7" x14ac:dyDescent="0.25">
      <c r="A2882" s="11">
        <v>2606012</v>
      </c>
      <c r="B2882" s="11">
        <v>26</v>
      </c>
      <c r="C2882" s="13">
        <v>77</v>
      </c>
      <c r="D2882" s="11">
        <v>6</v>
      </c>
      <c r="E2882" s="11">
        <v>12</v>
      </c>
      <c r="F2882" s="11">
        <v>23</v>
      </c>
      <c r="G2882" s="11">
        <v>26</v>
      </c>
    </row>
    <row r="2883" spans="1:7" x14ac:dyDescent="0.25">
      <c r="A2883" s="11">
        <v>2607012</v>
      </c>
      <c r="B2883" s="11">
        <v>26</v>
      </c>
      <c r="C2883" s="13">
        <v>90</v>
      </c>
      <c r="D2883" s="11">
        <v>7</v>
      </c>
      <c r="E2883" s="11">
        <v>12</v>
      </c>
      <c r="F2883" s="11">
        <v>10</v>
      </c>
      <c r="G2883" s="11">
        <v>13</v>
      </c>
    </row>
    <row r="2884" spans="1:7" x14ac:dyDescent="0.25">
      <c r="A2884" s="11">
        <v>2608012</v>
      </c>
      <c r="B2884" s="11">
        <v>26</v>
      </c>
      <c r="C2884" s="13">
        <v>103</v>
      </c>
      <c r="D2884" s="11">
        <v>8</v>
      </c>
      <c r="E2884" s="11">
        <v>12</v>
      </c>
      <c r="F2884" s="11">
        <v>22</v>
      </c>
      <c r="G2884" s="11">
        <v>25</v>
      </c>
    </row>
    <row r="2885" spans="1:7" x14ac:dyDescent="0.25">
      <c r="A2885" s="11">
        <v>2609012</v>
      </c>
      <c r="B2885" s="11">
        <v>26</v>
      </c>
      <c r="C2885" s="13">
        <v>116</v>
      </c>
      <c r="D2885" s="11">
        <v>9</v>
      </c>
      <c r="E2885" s="11">
        <v>12</v>
      </c>
      <c r="F2885" s="11">
        <v>9</v>
      </c>
      <c r="G2885" s="11">
        <v>12</v>
      </c>
    </row>
    <row r="2886" spans="1:7" x14ac:dyDescent="0.25">
      <c r="A2886" s="11">
        <v>2610012</v>
      </c>
      <c r="B2886" s="11">
        <v>26</v>
      </c>
      <c r="C2886" s="13">
        <v>129</v>
      </c>
      <c r="D2886" s="11">
        <v>10</v>
      </c>
      <c r="E2886" s="11">
        <v>12</v>
      </c>
      <c r="F2886" s="11">
        <v>21</v>
      </c>
      <c r="G2886" s="11">
        <v>24</v>
      </c>
    </row>
    <row r="2887" spans="1:7" x14ac:dyDescent="0.25">
      <c r="A2887" s="11">
        <v>2611012</v>
      </c>
      <c r="B2887" s="11">
        <v>26</v>
      </c>
      <c r="C2887" s="13">
        <v>142</v>
      </c>
      <c r="D2887" s="11">
        <v>11</v>
      </c>
      <c r="E2887" s="11">
        <v>12</v>
      </c>
      <c r="F2887" s="11">
        <v>1</v>
      </c>
      <c r="G2887" s="11">
        <v>22</v>
      </c>
    </row>
    <row r="2888" spans="1:7" x14ac:dyDescent="0.25">
      <c r="A2888" s="11">
        <v>2612012</v>
      </c>
      <c r="B2888" s="11">
        <v>26</v>
      </c>
      <c r="C2888" s="13">
        <v>155</v>
      </c>
      <c r="D2888" s="11">
        <v>12</v>
      </c>
      <c r="E2888" s="11">
        <v>12</v>
      </c>
      <c r="F2888" s="11">
        <v>20</v>
      </c>
      <c r="G2888" s="11">
        <v>23</v>
      </c>
    </row>
    <row r="2889" spans="1:7" x14ac:dyDescent="0.25">
      <c r="A2889" s="11">
        <v>2613012</v>
      </c>
      <c r="B2889" s="11">
        <v>26</v>
      </c>
      <c r="C2889" s="13">
        <v>168</v>
      </c>
      <c r="D2889" s="11">
        <v>13</v>
      </c>
      <c r="E2889" s="11">
        <v>12</v>
      </c>
      <c r="F2889" s="11">
        <v>7</v>
      </c>
      <c r="G2889" s="11">
        <v>10</v>
      </c>
    </row>
    <row r="2890" spans="1:7" x14ac:dyDescent="0.25">
      <c r="A2890" s="11">
        <v>2614012</v>
      </c>
      <c r="B2890" s="11">
        <v>26</v>
      </c>
      <c r="C2890" s="13">
        <v>181</v>
      </c>
      <c r="D2890" s="11">
        <v>14</v>
      </c>
      <c r="E2890" s="11">
        <v>12</v>
      </c>
      <c r="F2890" s="11">
        <v>8</v>
      </c>
      <c r="G2890" s="11">
        <v>1</v>
      </c>
    </row>
    <row r="2891" spans="1:7" x14ac:dyDescent="0.25">
      <c r="A2891" s="11">
        <v>2615012</v>
      </c>
      <c r="B2891" s="11">
        <v>26</v>
      </c>
      <c r="C2891" s="13">
        <v>194</v>
      </c>
      <c r="D2891" s="11">
        <v>15</v>
      </c>
      <c r="E2891" s="11">
        <v>12</v>
      </c>
      <c r="F2891" s="11">
        <v>6</v>
      </c>
      <c r="G2891" s="11">
        <v>9</v>
      </c>
    </row>
    <row r="2892" spans="1:7" x14ac:dyDescent="0.25">
      <c r="A2892" s="11">
        <v>2616012</v>
      </c>
      <c r="B2892" s="11">
        <v>26</v>
      </c>
      <c r="C2892" s="13">
        <v>207</v>
      </c>
      <c r="D2892" s="11">
        <v>16</v>
      </c>
      <c r="E2892" s="11">
        <v>12</v>
      </c>
      <c r="F2892" s="11">
        <v>18</v>
      </c>
      <c r="G2892" s="11">
        <v>21</v>
      </c>
    </row>
    <row r="2893" spans="1:7" x14ac:dyDescent="0.25">
      <c r="A2893" s="11">
        <v>2617012</v>
      </c>
      <c r="B2893" s="11">
        <v>26</v>
      </c>
      <c r="C2893" s="13">
        <v>220</v>
      </c>
      <c r="D2893" s="11">
        <v>17</v>
      </c>
      <c r="E2893" s="11">
        <v>12</v>
      </c>
      <c r="F2893" s="11">
        <v>5</v>
      </c>
      <c r="G2893" s="11">
        <v>8</v>
      </c>
    </row>
    <row r="2894" spans="1:7" x14ac:dyDescent="0.25">
      <c r="A2894" s="11">
        <v>2618012</v>
      </c>
      <c r="B2894" s="11">
        <v>26</v>
      </c>
      <c r="C2894" s="13">
        <v>233</v>
      </c>
      <c r="D2894" s="11">
        <v>18</v>
      </c>
      <c r="E2894" s="11">
        <v>12</v>
      </c>
      <c r="F2894" s="11">
        <v>17</v>
      </c>
      <c r="G2894" s="11">
        <v>20</v>
      </c>
    </row>
    <row r="2895" spans="1:7" x14ac:dyDescent="0.25">
      <c r="A2895" s="11">
        <v>2619012</v>
      </c>
      <c r="B2895" s="11">
        <v>26</v>
      </c>
      <c r="C2895" s="13">
        <v>246</v>
      </c>
      <c r="D2895" s="11">
        <v>19</v>
      </c>
      <c r="E2895" s="11">
        <v>12</v>
      </c>
      <c r="F2895" s="11">
        <v>4</v>
      </c>
      <c r="G2895" s="11">
        <v>7</v>
      </c>
    </row>
    <row r="2896" spans="1:7" x14ac:dyDescent="0.25">
      <c r="A2896" s="11">
        <v>2620012</v>
      </c>
      <c r="B2896" s="11">
        <v>26</v>
      </c>
      <c r="C2896" s="13">
        <v>259</v>
      </c>
      <c r="D2896" s="11">
        <v>20</v>
      </c>
      <c r="E2896" s="11">
        <v>12</v>
      </c>
      <c r="F2896" s="11">
        <v>16</v>
      </c>
      <c r="G2896" s="11">
        <v>19</v>
      </c>
    </row>
    <row r="2897" spans="1:7" x14ac:dyDescent="0.25">
      <c r="A2897" s="11">
        <v>2621012</v>
      </c>
      <c r="B2897" s="11">
        <v>26</v>
      </c>
      <c r="C2897" s="13">
        <v>272</v>
      </c>
      <c r="D2897" s="11">
        <v>21</v>
      </c>
      <c r="E2897" s="11">
        <v>12</v>
      </c>
      <c r="F2897" s="11">
        <v>3</v>
      </c>
      <c r="G2897" s="11">
        <v>6</v>
      </c>
    </row>
    <row r="2898" spans="1:7" x14ac:dyDescent="0.25">
      <c r="A2898" s="11">
        <v>2622012</v>
      </c>
      <c r="B2898" s="11">
        <v>26</v>
      </c>
      <c r="C2898" s="13">
        <v>285</v>
      </c>
      <c r="D2898" s="11">
        <v>22</v>
      </c>
      <c r="E2898" s="11">
        <v>12</v>
      </c>
      <c r="F2898" s="11">
        <v>15</v>
      </c>
      <c r="G2898" s="11">
        <v>18</v>
      </c>
    </row>
    <row r="2899" spans="1:7" x14ac:dyDescent="0.25">
      <c r="A2899" s="11">
        <v>2623012</v>
      </c>
      <c r="B2899" s="11">
        <v>26</v>
      </c>
      <c r="C2899" s="13">
        <v>298</v>
      </c>
      <c r="D2899" s="11">
        <v>23</v>
      </c>
      <c r="E2899" s="11">
        <v>12</v>
      </c>
      <c r="F2899" s="11">
        <v>2</v>
      </c>
      <c r="G2899" s="11">
        <v>5</v>
      </c>
    </row>
    <row r="2900" spans="1:7" x14ac:dyDescent="0.25">
      <c r="A2900" s="11">
        <v>2624012</v>
      </c>
      <c r="B2900" s="11">
        <v>26</v>
      </c>
      <c r="C2900" s="13">
        <v>311</v>
      </c>
      <c r="D2900" s="11">
        <v>24</v>
      </c>
      <c r="E2900" s="11">
        <v>12</v>
      </c>
      <c r="F2900" s="11">
        <v>14</v>
      </c>
      <c r="G2900" s="11">
        <v>17</v>
      </c>
    </row>
    <row r="2901" spans="1:7" x14ac:dyDescent="0.25">
      <c r="A2901" s="11">
        <v>2625012</v>
      </c>
      <c r="B2901" s="11">
        <v>26</v>
      </c>
      <c r="C2901" s="13">
        <v>324</v>
      </c>
      <c r="D2901" s="11">
        <v>25</v>
      </c>
      <c r="E2901" s="11">
        <v>12</v>
      </c>
      <c r="F2901" s="11">
        <v>26</v>
      </c>
      <c r="G2901" s="11">
        <v>4</v>
      </c>
    </row>
    <row r="2902" spans="1:7" x14ac:dyDescent="0.25">
      <c r="A2902" s="11">
        <v>2601013</v>
      </c>
      <c r="B2902" s="11">
        <v>26</v>
      </c>
      <c r="C2902" s="13">
        <v>13</v>
      </c>
      <c r="D2902" s="11">
        <v>1</v>
      </c>
      <c r="E2902" s="11">
        <v>13</v>
      </c>
      <c r="F2902" s="11">
        <v>14</v>
      </c>
      <c r="G2902" s="11">
        <v>15</v>
      </c>
    </row>
    <row r="2903" spans="1:7" x14ac:dyDescent="0.25">
      <c r="A2903" s="11">
        <v>2602013</v>
      </c>
      <c r="B2903" s="11">
        <v>26</v>
      </c>
      <c r="C2903" s="13">
        <v>26</v>
      </c>
      <c r="D2903" s="11">
        <v>2</v>
      </c>
      <c r="E2903" s="11">
        <v>13</v>
      </c>
      <c r="F2903" s="11">
        <v>26</v>
      </c>
      <c r="G2903" s="11">
        <v>2</v>
      </c>
    </row>
    <row r="2904" spans="1:7" x14ac:dyDescent="0.25">
      <c r="A2904" s="11">
        <v>2603013</v>
      </c>
      <c r="B2904" s="11">
        <v>26</v>
      </c>
      <c r="C2904" s="13">
        <v>39</v>
      </c>
      <c r="D2904" s="11">
        <v>3</v>
      </c>
      <c r="E2904" s="11">
        <v>13</v>
      </c>
      <c r="F2904" s="11">
        <v>13</v>
      </c>
      <c r="G2904" s="11">
        <v>14</v>
      </c>
    </row>
    <row r="2905" spans="1:7" x14ac:dyDescent="0.25">
      <c r="A2905" s="11">
        <v>2604013</v>
      </c>
      <c r="B2905" s="11">
        <v>26</v>
      </c>
      <c r="C2905" s="13">
        <v>52</v>
      </c>
      <c r="D2905" s="11">
        <v>4</v>
      </c>
      <c r="E2905" s="11">
        <v>13</v>
      </c>
      <c r="F2905" s="11">
        <v>25</v>
      </c>
      <c r="G2905" s="11">
        <v>26</v>
      </c>
    </row>
    <row r="2906" spans="1:7" x14ac:dyDescent="0.25">
      <c r="A2906" s="11">
        <v>2605013</v>
      </c>
      <c r="B2906" s="11">
        <v>26</v>
      </c>
      <c r="C2906" s="13">
        <v>65</v>
      </c>
      <c r="D2906" s="11">
        <v>5</v>
      </c>
      <c r="E2906" s="11">
        <v>13</v>
      </c>
      <c r="F2906" s="11">
        <v>12</v>
      </c>
      <c r="G2906" s="11">
        <v>13</v>
      </c>
    </row>
    <row r="2907" spans="1:7" x14ac:dyDescent="0.25">
      <c r="A2907" s="11">
        <v>2606013</v>
      </c>
      <c r="B2907" s="11">
        <v>26</v>
      </c>
      <c r="C2907" s="13">
        <v>78</v>
      </c>
      <c r="D2907" s="11">
        <v>6</v>
      </c>
      <c r="E2907" s="11">
        <v>13</v>
      </c>
      <c r="F2907" s="11">
        <v>24</v>
      </c>
      <c r="G2907" s="11">
        <v>25</v>
      </c>
    </row>
    <row r="2908" spans="1:7" x14ac:dyDescent="0.25">
      <c r="A2908" s="11">
        <v>2607013</v>
      </c>
      <c r="B2908" s="11">
        <v>26</v>
      </c>
      <c r="C2908" s="13">
        <v>91</v>
      </c>
      <c r="D2908" s="11">
        <v>7</v>
      </c>
      <c r="E2908" s="11">
        <v>13</v>
      </c>
      <c r="F2908" s="11">
        <v>11</v>
      </c>
      <c r="G2908" s="11">
        <v>12</v>
      </c>
    </row>
    <row r="2909" spans="1:7" x14ac:dyDescent="0.25">
      <c r="A2909" s="11">
        <v>2608013</v>
      </c>
      <c r="B2909" s="11">
        <v>26</v>
      </c>
      <c r="C2909" s="13">
        <v>104</v>
      </c>
      <c r="D2909" s="11">
        <v>8</v>
      </c>
      <c r="E2909" s="11">
        <v>13</v>
      </c>
      <c r="F2909" s="11">
        <v>23</v>
      </c>
      <c r="G2909" s="11">
        <v>24</v>
      </c>
    </row>
    <row r="2910" spans="1:7" x14ac:dyDescent="0.25">
      <c r="A2910" s="11">
        <v>2609013</v>
      </c>
      <c r="B2910" s="11">
        <v>26</v>
      </c>
      <c r="C2910" s="13">
        <v>117</v>
      </c>
      <c r="D2910" s="11">
        <v>9</v>
      </c>
      <c r="E2910" s="11">
        <v>13</v>
      </c>
      <c r="F2910" s="11">
        <v>10</v>
      </c>
      <c r="G2910" s="11">
        <v>11</v>
      </c>
    </row>
    <row r="2911" spans="1:7" x14ac:dyDescent="0.25">
      <c r="A2911" s="11">
        <v>2610013</v>
      </c>
      <c r="B2911" s="11">
        <v>26</v>
      </c>
      <c r="C2911" s="13">
        <v>130</v>
      </c>
      <c r="D2911" s="11">
        <v>10</v>
      </c>
      <c r="E2911" s="11">
        <v>13</v>
      </c>
      <c r="F2911" s="11">
        <v>22</v>
      </c>
      <c r="G2911" s="11">
        <v>23</v>
      </c>
    </row>
    <row r="2912" spans="1:7" x14ac:dyDescent="0.25">
      <c r="A2912" s="11">
        <v>2611013</v>
      </c>
      <c r="B2912" s="11">
        <v>26</v>
      </c>
      <c r="C2912" s="13">
        <v>143</v>
      </c>
      <c r="D2912" s="11">
        <v>11</v>
      </c>
      <c r="E2912" s="11">
        <v>13</v>
      </c>
      <c r="F2912" s="11">
        <v>9</v>
      </c>
      <c r="G2912" s="11">
        <v>10</v>
      </c>
    </row>
    <row r="2913" spans="1:7" x14ac:dyDescent="0.25">
      <c r="A2913" s="11">
        <v>2612013</v>
      </c>
      <c r="B2913" s="11">
        <v>26</v>
      </c>
      <c r="C2913" s="13">
        <v>156</v>
      </c>
      <c r="D2913" s="11">
        <v>12</v>
      </c>
      <c r="E2913" s="11">
        <v>13</v>
      </c>
      <c r="F2913" s="11">
        <v>1</v>
      </c>
      <c r="G2913" s="11">
        <v>9</v>
      </c>
    </row>
    <row r="2914" spans="1:7" x14ac:dyDescent="0.25">
      <c r="A2914" s="11">
        <v>2613013</v>
      </c>
      <c r="B2914" s="11">
        <v>26</v>
      </c>
      <c r="C2914" s="13">
        <v>169</v>
      </c>
      <c r="D2914" s="11">
        <v>13</v>
      </c>
      <c r="E2914" s="11">
        <v>13</v>
      </c>
      <c r="F2914" s="11">
        <v>21</v>
      </c>
      <c r="G2914" s="11">
        <v>1</v>
      </c>
    </row>
    <row r="2915" spans="1:7" x14ac:dyDescent="0.25">
      <c r="A2915" s="11">
        <v>2614013</v>
      </c>
      <c r="B2915" s="11">
        <v>26</v>
      </c>
      <c r="C2915" s="13">
        <v>182</v>
      </c>
      <c r="D2915" s="11">
        <v>14</v>
      </c>
      <c r="E2915" s="11">
        <v>13</v>
      </c>
      <c r="F2915" s="11">
        <v>20</v>
      </c>
      <c r="G2915" s="11">
        <v>21</v>
      </c>
    </row>
    <row r="2916" spans="1:7" x14ac:dyDescent="0.25">
      <c r="A2916" s="11">
        <v>2615013</v>
      </c>
      <c r="B2916" s="11">
        <v>26</v>
      </c>
      <c r="C2916" s="13">
        <v>195</v>
      </c>
      <c r="D2916" s="11">
        <v>15</v>
      </c>
      <c r="E2916" s="11">
        <v>13</v>
      </c>
      <c r="F2916" s="11">
        <v>7</v>
      </c>
      <c r="G2916" s="11">
        <v>8</v>
      </c>
    </row>
    <row r="2917" spans="1:7" x14ac:dyDescent="0.25">
      <c r="A2917" s="11">
        <v>2616013</v>
      </c>
      <c r="B2917" s="11">
        <v>26</v>
      </c>
      <c r="C2917" s="13">
        <v>208</v>
      </c>
      <c r="D2917" s="11">
        <v>16</v>
      </c>
      <c r="E2917" s="11">
        <v>13</v>
      </c>
      <c r="F2917" s="11">
        <v>19</v>
      </c>
      <c r="G2917" s="11">
        <v>20</v>
      </c>
    </row>
    <row r="2918" spans="1:7" x14ac:dyDescent="0.25">
      <c r="A2918" s="11">
        <v>2617013</v>
      </c>
      <c r="B2918" s="11">
        <v>26</v>
      </c>
      <c r="C2918" s="13">
        <v>221</v>
      </c>
      <c r="D2918" s="11">
        <v>17</v>
      </c>
      <c r="E2918" s="11">
        <v>13</v>
      </c>
      <c r="F2918" s="11">
        <v>6</v>
      </c>
      <c r="G2918" s="11">
        <v>7</v>
      </c>
    </row>
    <row r="2919" spans="1:7" x14ac:dyDescent="0.25">
      <c r="A2919" s="11">
        <v>2618013</v>
      </c>
      <c r="B2919" s="11">
        <v>26</v>
      </c>
      <c r="C2919" s="13">
        <v>234</v>
      </c>
      <c r="D2919" s="11">
        <v>18</v>
      </c>
      <c r="E2919" s="11">
        <v>13</v>
      </c>
      <c r="F2919" s="11">
        <v>18</v>
      </c>
      <c r="G2919" s="11">
        <v>19</v>
      </c>
    </row>
    <row r="2920" spans="1:7" x14ac:dyDescent="0.25">
      <c r="A2920" s="11">
        <v>2619013</v>
      </c>
      <c r="B2920" s="11">
        <v>26</v>
      </c>
      <c r="C2920" s="13">
        <v>247</v>
      </c>
      <c r="D2920" s="11">
        <v>19</v>
      </c>
      <c r="E2920" s="11">
        <v>13</v>
      </c>
      <c r="F2920" s="11">
        <v>5</v>
      </c>
      <c r="G2920" s="11">
        <v>6</v>
      </c>
    </row>
    <row r="2921" spans="1:7" x14ac:dyDescent="0.25">
      <c r="A2921" s="11">
        <v>2620013</v>
      </c>
      <c r="B2921" s="11">
        <v>26</v>
      </c>
      <c r="C2921" s="13">
        <v>260</v>
      </c>
      <c r="D2921" s="11">
        <v>20</v>
      </c>
      <c r="E2921" s="11">
        <v>13</v>
      </c>
      <c r="F2921" s="11">
        <v>17</v>
      </c>
      <c r="G2921" s="11">
        <v>18</v>
      </c>
    </row>
    <row r="2922" spans="1:7" x14ac:dyDescent="0.25">
      <c r="A2922" s="11">
        <v>2621013</v>
      </c>
      <c r="B2922" s="11">
        <v>26</v>
      </c>
      <c r="C2922" s="13">
        <v>273</v>
      </c>
      <c r="D2922" s="11">
        <v>21</v>
      </c>
      <c r="E2922" s="11">
        <v>13</v>
      </c>
      <c r="F2922" s="11">
        <v>4</v>
      </c>
      <c r="G2922" s="11">
        <v>5</v>
      </c>
    </row>
    <row r="2923" spans="1:7" x14ac:dyDescent="0.25">
      <c r="A2923" s="11">
        <v>2622013</v>
      </c>
      <c r="B2923" s="11">
        <v>26</v>
      </c>
      <c r="C2923" s="13">
        <v>286</v>
      </c>
      <c r="D2923" s="11">
        <v>22</v>
      </c>
      <c r="E2923" s="11">
        <v>13</v>
      </c>
      <c r="F2923" s="11">
        <v>16</v>
      </c>
      <c r="G2923" s="11">
        <v>17</v>
      </c>
    </row>
    <row r="2924" spans="1:7" x14ac:dyDescent="0.25">
      <c r="A2924" s="11">
        <v>2623013</v>
      </c>
      <c r="B2924" s="11">
        <v>26</v>
      </c>
      <c r="C2924" s="13">
        <v>299</v>
      </c>
      <c r="D2924" s="11">
        <v>23</v>
      </c>
      <c r="E2924" s="11">
        <v>13</v>
      </c>
      <c r="F2924" s="11">
        <v>3</v>
      </c>
      <c r="G2924" s="11">
        <v>4</v>
      </c>
    </row>
    <row r="2925" spans="1:7" x14ac:dyDescent="0.25">
      <c r="A2925" s="11">
        <v>2624013</v>
      </c>
      <c r="B2925" s="11">
        <v>26</v>
      </c>
      <c r="C2925" s="13">
        <v>312</v>
      </c>
      <c r="D2925" s="11">
        <v>24</v>
      </c>
      <c r="E2925" s="11">
        <v>13</v>
      </c>
      <c r="F2925" s="11">
        <v>15</v>
      </c>
      <c r="G2925" s="11">
        <v>16</v>
      </c>
    </row>
    <row r="2926" spans="1:7" x14ac:dyDescent="0.25">
      <c r="A2926" s="11">
        <v>2625013</v>
      </c>
      <c r="B2926" s="11">
        <v>26</v>
      </c>
      <c r="C2926" s="13">
        <v>325</v>
      </c>
      <c r="D2926" s="11">
        <v>25</v>
      </c>
      <c r="E2926" s="11">
        <v>13</v>
      </c>
      <c r="F2926" s="11">
        <v>2</v>
      </c>
      <c r="G2926" s="11">
        <v>3</v>
      </c>
    </row>
    <row r="2927" spans="1:7" x14ac:dyDescent="0.25">
      <c r="A2927" s="9">
        <v>2701001</v>
      </c>
      <c r="B2927" s="9">
        <v>27</v>
      </c>
      <c r="C2927" s="10">
        <v>1</v>
      </c>
      <c r="D2927" s="9">
        <v>1</v>
      </c>
      <c r="E2927" s="9">
        <v>1</v>
      </c>
      <c r="F2927" s="9">
        <v>2</v>
      </c>
      <c r="G2927" s="9">
        <v>27</v>
      </c>
    </row>
    <row r="2928" spans="1:7" x14ac:dyDescent="0.25">
      <c r="A2928" s="9">
        <v>2702001</v>
      </c>
      <c r="B2928" s="9">
        <v>27</v>
      </c>
      <c r="C2928" s="10">
        <v>14</v>
      </c>
      <c r="D2928" s="9">
        <v>2</v>
      </c>
      <c r="E2928" s="9">
        <v>1</v>
      </c>
      <c r="F2928" s="9">
        <v>16</v>
      </c>
      <c r="G2928" s="9">
        <v>14</v>
      </c>
    </row>
    <row r="2929" spans="1:7" x14ac:dyDescent="0.25">
      <c r="A2929" s="9">
        <v>2703001</v>
      </c>
      <c r="B2929" s="9">
        <v>27</v>
      </c>
      <c r="C2929" s="10">
        <v>27</v>
      </c>
      <c r="D2929" s="9">
        <v>3</v>
      </c>
      <c r="E2929" s="9">
        <v>1</v>
      </c>
      <c r="F2929" s="9">
        <v>3</v>
      </c>
      <c r="G2929" s="9">
        <v>1</v>
      </c>
    </row>
    <row r="2930" spans="1:7" x14ac:dyDescent="0.25">
      <c r="A2930" s="9">
        <v>2704001</v>
      </c>
      <c r="B2930" s="9">
        <v>27</v>
      </c>
      <c r="C2930" s="10">
        <v>40</v>
      </c>
      <c r="D2930" s="9">
        <v>4</v>
      </c>
      <c r="E2930" s="9">
        <v>1</v>
      </c>
      <c r="F2930" s="9">
        <v>17</v>
      </c>
      <c r="G2930" s="9">
        <v>15</v>
      </c>
    </row>
    <row r="2931" spans="1:7" x14ac:dyDescent="0.25">
      <c r="A2931" s="9">
        <v>2705001</v>
      </c>
      <c r="B2931" s="9">
        <v>27</v>
      </c>
      <c r="C2931" s="10">
        <v>53</v>
      </c>
      <c r="D2931" s="9">
        <v>5</v>
      </c>
      <c r="E2931" s="9">
        <v>1</v>
      </c>
      <c r="F2931" s="9">
        <v>4</v>
      </c>
      <c r="G2931" s="9">
        <v>2</v>
      </c>
    </row>
    <row r="2932" spans="1:7" x14ac:dyDescent="0.25">
      <c r="A2932" s="9">
        <v>2706001</v>
      </c>
      <c r="B2932" s="9">
        <v>27</v>
      </c>
      <c r="C2932" s="10">
        <v>66</v>
      </c>
      <c r="D2932" s="9">
        <v>6</v>
      </c>
      <c r="E2932" s="9">
        <v>1</v>
      </c>
      <c r="F2932" s="9">
        <v>18</v>
      </c>
      <c r="G2932" s="9">
        <v>16</v>
      </c>
    </row>
    <row r="2933" spans="1:7" x14ac:dyDescent="0.25">
      <c r="A2933" s="9">
        <v>2707001</v>
      </c>
      <c r="B2933" s="9">
        <v>27</v>
      </c>
      <c r="C2933" s="10">
        <v>79</v>
      </c>
      <c r="D2933" s="9">
        <v>7</v>
      </c>
      <c r="E2933" s="9">
        <v>1</v>
      </c>
      <c r="F2933" s="9">
        <v>5</v>
      </c>
      <c r="G2933" s="9">
        <v>3</v>
      </c>
    </row>
    <row r="2934" spans="1:7" x14ac:dyDescent="0.25">
      <c r="A2934" s="9">
        <v>2708001</v>
      </c>
      <c r="B2934" s="9">
        <v>27</v>
      </c>
      <c r="C2934" s="10">
        <v>92</v>
      </c>
      <c r="D2934" s="9">
        <v>8</v>
      </c>
      <c r="E2934" s="9">
        <v>1</v>
      </c>
      <c r="F2934" s="9">
        <v>19</v>
      </c>
      <c r="G2934" s="9">
        <v>17</v>
      </c>
    </row>
    <row r="2935" spans="1:7" x14ac:dyDescent="0.25">
      <c r="A2935" s="9">
        <v>2709001</v>
      </c>
      <c r="B2935" s="9">
        <v>27</v>
      </c>
      <c r="C2935" s="10">
        <v>105</v>
      </c>
      <c r="D2935" s="9">
        <v>9</v>
      </c>
      <c r="E2935" s="9">
        <v>1</v>
      </c>
      <c r="F2935" s="9">
        <v>6</v>
      </c>
      <c r="G2935" s="9">
        <v>4</v>
      </c>
    </row>
    <row r="2936" spans="1:7" x14ac:dyDescent="0.25">
      <c r="A2936" s="9">
        <v>2710001</v>
      </c>
      <c r="B2936" s="9">
        <v>27</v>
      </c>
      <c r="C2936" s="10">
        <v>118</v>
      </c>
      <c r="D2936" s="9">
        <v>10</v>
      </c>
      <c r="E2936" s="9">
        <v>1</v>
      </c>
      <c r="F2936" s="9">
        <v>20</v>
      </c>
      <c r="G2936" s="9">
        <v>18</v>
      </c>
    </row>
    <row r="2937" spans="1:7" x14ac:dyDescent="0.25">
      <c r="A2937" s="9">
        <v>2711001</v>
      </c>
      <c r="B2937" s="9">
        <v>27</v>
      </c>
      <c r="C2937" s="10">
        <v>131</v>
      </c>
      <c r="D2937" s="9">
        <v>11</v>
      </c>
      <c r="E2937" s="9">
        <v>1</v>
      </c>
      <c r="F2937" s="9">
        <v>7</v>
      </c>
      <c r="G2937" s="9">
        <v>5</v>
      </c>
    </row>
    <row r="2938" spans="1:7" x14ac:dyDescent="0.25">
      <c r="A2938" s="9">
        <v>2712001</v>
      </c>
      <c r="B2938" s="9">
        <v>27</v>
      </c>
      <c r="C2938" s="10">
        <v>144</v>
      </c>
      <c r="D2938" s="9">
        <v>12</v>
      </c>
      <c r="E2938" s="9">
        <v>1</v>
      </c>
      <c r="F2938" s="9">
        <v>21</v>
      </c>
      <c r="G2938" s="9">
        <v>19</v>
      </c>
    </row>
    <row r="2939" spans="1:7" x14ac:dyDescent="0.25">
      <c r="A2939" s="9">
        <v>2713001</v>
      </c>
      <c r="B2939" s="9">
        <v>27</v>
      </c>
      <c r="C2939" s="10">
        <v>157</v>
      </c>
      <c r="D2939" s="9">
        <v>13</v>
      </c>
      <c r="E2939" s="9">
        <v>1</v>
      </c>
      <c r="F2939" s="9">
        <v>8</v>
      </c>
      <c r="G2939" s="9">
        <v>6</v>
      </c>
    </row>
    <row r="2940" spans="1:7" x14ac:dyDescent="0.25">
      <c r="A2940" s="9">
        <v>2714001</v>
      </c>
      <c r="B2940" s="9">
        <v>27</v>
      </c>
      <c r="C2940" s="10">
        <v>170</v>
      </c>
      <c r="D2940" s="9">
        <v>14</v>
      </c>
      <c r="E2940" s="9">
        <v>1</v>
      </c>
      <c r="F2940" s="9">
        <v>22</v>
      </c>
      <c r="G2940" s="9">
        <v>20</v>
      </c>
    </row>
    <row r="2941" spans="1:7" x14ac:dyDescent="0.25">
      <c r="A2941" s="9">
        <v>2715001</v>
      </c>
      <c r="B2941" s="9">
        <v>27</v>
      </c>
      <c r="C2941" s="10">
        <v>183</v>
      </c>
      <c r="D2941" s="9">
        <v>15</v>
      </c>
      <c r="E2941" s="9">
        <v>1</v>
      </c>
      <c r="F2941" s="9">
        <v>9</v>
      </c>
      <c r="G2941" s="9">
        <v>7</v>
      </c>
    </row>
    <row r="2942" spans="1:7" x14ac:dyDescent="0.25">
      <c r="A2942" s="9">
        <v>2716001</v>
      </c>
      <c r="B2942" s="9">
        <v>27</v>
      </c>
      <c r="C2942" s="10">
        <v>196</v>
      </c>
      <c r="D2942" s="9">
        <v>16</v>
      </c>
      <c r="E2942" s="9">
        <v>1</v>
      </c>
      <c r="F2942" s="9">
        <v>23</v>
      </c>
      <c r="G2942" s="9">
        <v>21</v>
      </c>
    </row>
    <row r="2943" spans="1:7" x14ac:dyDescent="0.25">
      <c r="A2943" s="9">
        <v>2717001</v>
      </c>
      <c r="B2943" s="9">
        <v>27</v>
      </c>
      <c r="C2943" s="10">
        <v>209</v>
      </c>
      <c r="D2943" s="9">
        <v>17</v>
      </c>
      <c r="E2943" s="9">
        <v>1</v>
      </c>
      <c r="F2943" s="9">
        <v>10</v>
      </c>
      <c r="G2943" s="9">
        <v>8</v>
      </c>
    </row>
    <row r="2944" spans="1:7" x14ac:dyDescent="0.25">
      <c r="A2944" s="9">
        <v>2718001</v>
      </c>
      <c r="B2944" s="9">
        <v>27</v>
      </c>
      <c r="C2944" s="10">
        <v>222</v>
      </c>
      <c r="D2944" s="9">
        <v>18</v>
      </c>
      <c r="E2944" s="9">
        <v>1</v>
      </c>
      <c r="F2944" s="9">
        <v>24</v>
      </c>
      <c r="G2944" s="9">
        <v>22</v>
      </c>
    </row>
    <row r="2945" spans="1:7" x14ac:dyDescent="0.25">
      <c r="A2945" s="9">
        <v>2719001</v>
      </c>
      <c r="B2945" s="9">
        <v>27</v>
      </c>
      <c r="C2945" s="10">
        <v>235</v>
      </c>
      <c r="D2945" s="9">
        <v>19</v>
      </c>
      <c r="E2945" s="9">
        <v>1</v>
      </c>
      <c r="F2945" s="9">
        <v>11</v>
      </c>
      <c r="G2945" s="9">
        <v>9</v>
      </c>
    </row>
    <row r="2946" spans="1:7" x14ac:dyDescent="0.25">
      <c r="A2946" s="9">
        <v>2720001</v>
      </c>
      <c r="B2946" s="9">
        <v>27</v>
      </c>
      <c r="C2946" s="10">
        <v>248</v>
      </c>
      <c r="D2946" s="9">
        <v>20</v>
      </c>
      <c r="E2946" s="9">
        <v>1</v>
      </c>
      <c r="F2946" s="9">
        <v>25</v>
      </c>
      <c r="G2946" s="9">
        <v>23</v>
      </c>
    </row>
    <row r="2947" spans="1:7" x14ac:dyDescent="0.25">
      <c r="A2947" s="9">
        <v>2721001</v>
      </c>
      <c r="B2947" s="9">
        <v>27</v>
      </c>
      <c r="C2947" s="10">
        <v>261</v>
      </c>
      <c r="D2947" s="9">
        <v>21</v>
      </c>
      <c r="E2947" s="9">
        <v>1</v>
      </c>
      <c r="F2947" s="9">
        <v>12</v>
      </c>
      <c r="G2947" s="9">
        <v>10</v>
      </c>
    </row>
    <row r="2948" spans="1:7" x14ac:dyDescent="0.25">
      <c r="A2948" s="9">
        <v>2722001</v>
      </c>
      <c r="B2948" s="9">
        <v>27</v>
      </c>
      <c r="C2948" s="10">
        <v>274</v>
      </c>
      <c r="D2948" s="9">
        <v>22</v>
      </c>
      <c r="E2948" s="9">
        <v>1</v>
      </c>
      <c r="F2948" s="9">
        <v>26</v>
      </c>
      <c r="G2948" s="9">
        <v>24</v>
      </c>
    </row>
    <row r="2949" spans="1:7" x14ac:dyDescent="0.25">
      <c r="A2949" s="9">
        <v>2723001</v>
      </c>
      <c r="B2949" s="9">
        <v>27</v>
      </c>
      <c r="C2949" s="10">
        <v>287</v>
      </c>
      <c r="D2949" s="9">
        <v>23</v>
      </c>
      <c r="E2949" s="9">
        <v>1</v>
      </c>
      <c r="F2949" s="9">
        <v>13</v>
      </c>
      <c r="G2949" s="9">
        <v>11</v>
      </c>
    </row>
    <row r="2950" spans="1:7" x14ac:dyDescent="0.25">
      <c r="A2950" s="9">
        <v>2724001</v>
      </c>
      <c r="B2950" s="9">
        <v>27</v>
      </c>
      <c r="C2950" s="10">
        <v>300</v>
      </c>
      <c r="D2950" s="9">
        <v>24</v>
      </c>
      <c r="E2950" s="9">
        <v>1</v>
      </c>
      <c r="F2950" s="9">
        <v>27</v>
      </c>
      <c r="G2950" s="9">
        <v>25</v>
      </c>
    </row>
    <row r="2951" spans="1:7" x14ac:dyDescent="0.25">
      <c r="A2951" s="9">
        <v>2725001</v>
      </c>
      <c r="B2951" s="9">
        <v>27</v>
      </c>
      <c r="C2951" s="10">
        <v>313</v>
      </c>
      <c r="D2951" s="9">
        <v>25</v>
      </c>
      <c r="E2951" s="9">
        <v>1</v>
      </c>
      <c r="F2951" s="9">
        <v>14</v>
      </c>
      <c r="G2951" s="9">
        <v>12</v>
      </c>
    </row>
    <row r="2952" spans="1:7" x14ac:dyDescent="0.25">
      <c r="A2952" s="9">
        <v>2726001</v>
      </c>
      <c r="B2952" s="9">
        <v>27</v>
      </c>
      <c r="C2952" s="10">
        <v>326</v>
      </c>
      <c r="D2952" s="9">
        <v>26</v>
      </c>
      <c r="E2952" s="9">
        <v>1</v>
      </c>
      <c r="F2952" s="9">
        <v>1</v>
      </c>
      <c r="G2952" s="9">
        <v>26</v>
      </c>
    </row>
    <row r="2953" spans="1:7" x14ac:dyDescent="0.25">
      <c r="A2953" s="9">
        <v>2727001</v>
      </c>
      <c r="B2953" s="9">
        <v>27</v>
      </c>
      <c r="C2953" s="10">
        <v>339</v>
      </c>
      <c r="D2953" s="9">
        <v>27</v>
      </c>
      <c r="E2953" s="9">
        <v>1</v>
      </c>
      <c r="F2953" s="9">
        <v>15</v>
      </c>
      <c r="G2953" s="9">
        <v>13</v>
      </c>
    </row>
    <row r="2954" spans="1:7" x14ac:dyDescent="0.25">
      <c r="A2954" s="9">
        <v>2701002</v>
      </c>
      <c r="B2954" s="9">
        <v>27</v>
      </c>
      <c r="C2954" s="10">
        <v>2</v>
      </c>
      <c r="D2954" s="9">
        <v>1</v>
      </c>
      <c r="E2954" s="9">
        <v>2</v>
      </c>
      <c r="F2954" s="9">
        <v>3</v>
      </c>
      <c r="G2954" s="9">
        <v>26</v>
      </c>
    </row>
    <row r="2955" spans="1:7" x14ac:dyDescent="0.25">
      <c r="A2955" s="9">
        <v>2702002</v>
      </c>
      <c r="B2955" s="9">
        <v>27</v>
      </c>
      <c r="C2955" s="10">
        <v>15</v>
      </c>
      <c r="D2955" s="9">
        <v>2</v>
      </c>
      <c r="E2955" s="9">
        <v>2</v>
      </c>
      <c r="F2955" s="9">
        <v>17</v>
      </c>
      <c r="G2955" s="9">
        <v>13</v>
      </c>
    </row>
    <row r="2956" spans="1:7" x14ac:dyDescent="0.25">
      <c r="A2956" s="9">
        <v>2703002</v>
      </c>
      <c r="B2956" s="9">
        <v>27</v>
      </c>
      <c r="C2956" s="10">
        <v>28</v>
      </c>
      <c r="D2956" s="9">
        <v>3</v>
      </c>
      <c r="E2956" s="9">
        <v>2</v>
      </c>
      <c r="F2956" s="9">
        <v>4</v>
      </c>
      <c r="G2956" s="9">
        <v>27</v>
      </c>
    </row>
    <row r="2957" spans="1:7" x14ac:dyDescent="0.25">
      <c r="A2957" s="9">
        <v>2704002</v>
      </c>
      <c r="B2957" s="9">
        <v>27</v>
      </c>
      <c r="C2957" s="10">
        <v>41</v>
      </c>
      <c r="D2957" s="9">
        <v>4</v>
      </c>
      <c r="E2957" s="9">
        <v>2</v>
      </c>
      <c r="F2957" s="9">
        <v>18</v>
      </c>
      <c r="G2957" s="9">
        <v>14</v>
      </c>
    </row>
    <row r="2958" spans="1:7" x14ac:dyDescent="0.25">
      <c r="A2958" s="9">
        <v>2705002</v>
      </c>
      <c r="B2958" s="9">
        <v>27</v>
      </c>
      <c r="C2958" s="10">
        <v>54</v>
      </c>
      <c r="D2958" s="9">
        <v>5</v>
      </c>
      <c r="E2958" s="9">
        <v>2</v>
      </c>
      <c r="F2958" s="9">
        <v>5</v>
      </c>
      <c r="G2958" s="9">
        <v>1</v>
      </c>
    </row>
    <row r="2959" spans="1:7" x14ac:dyDescent="0.25">
      <c r="A2959" s="9">
        <v>2706002</v>
      </c>
      <c r="B2959" s="9">
        <v>27</v>
      </c>
      <c r="C2959" s="10">
        <v>67</v>
      </c>
      <c r="D2959" s="9">
        <v>6</v>
      </c>
      <c r="E2959" s="9">
        <v>2</v>
      </c>
      <c r="F2959" s="9">
        <v>19</v>
      </c>
      <c r="G2959" s="9">
        <v>15</v>
      </c>
    </row>
    <row r="2960" spans="1:7" x14ac:dyDescent="0.25">
      <c r="A2960" s="9">
        <v>2707002</v>
      </c>
      <c r="B2960" s="9">
        <v>27</v>
      </c>
      <c r="C2960" s="10">
        <v>80</v>
      </c>
      <c r="D2960" s="9">
        <v>7</v>
      </c>
      <c r="E2960" s="9">
        <v>2</v>
      </c>
      <c r="F2960" s="9">
        <v>6</v>
      </c>
      <c r="G2960" s="9">
        <v>2</v>
      </c>
    </row>
    <row r="2961" spans="1:7" x14ac:dyDescent="0.25">
      <c r="A2961" s="9">
        <v>2708002</v>
      </c>
      <c r="B2961" s="9">
        <v>27</v>
      </c>
      <c r="C2961" s="10">
        <v>93</v>
      </c>
      <c r="D2961" s="9">
        <v>8</v>
      </c>
      <c r="E2961" s="9">
        <v>2</v>
      </c>
      <c r="F2961" s="9">
        <v>20</v>
      </c>
      <c r="G2961" s="9">
        <v>16</v>
      </c>
    </row>
    <row r="2962" spans="1:7" x14ac:dyDescent="0.25">
      <c r="A2962" s="9">
        <v>2709002</v>
      </c>
      <c r="B2962" s="9">
        <v>27</v>
      </c>
      <c r="C2962" s="10">
        <v>106</v>
      </c>
      <c r="D2962" s="9">
        <v>9</v>
      </c>
      <c r="E2962" s="9">
        <v>2</v>
      </c>
      <c r="F2962" s="9">
        <v>7</v>
      </c>
      <c r="G2962" s="9">
        <v>3</v>
      </c>
    </row>
    <row r="2963" spans="1:7" x14ac:dyDescent="0.25">
      <c r="A2963" s="9">
        <v>2710002</v>
      </c>
      <c r="B2963" s="9">
        <v>27</v>
      </c>
      <c r="C2963" s="10">
        <v>119</v>
      </c>
      <c r="D2963" s="9">
        <v>10</v>
      </c>
      <c r="E2963" s="9">
        <v>2</v>
      </c>
      <c r="F2963" s="9">
        <v>21</v>
      </c>
      <c r="G2963" s="9">
        <v>17</v>
      </c>
    </row>
    <row r="2964" spans="1:7" x14ac:dyDescent="0.25">
      <c r="A2964" s="9">
        <v>2711002</v>
      </c>
      <c r="B2964" s="9">
        <v>27</v>
      </c>
      <c r="C2964" s="10">
        <v>132</v>
      </c>
      <c r="D2964" s="9">
        <v>11</v>
      </c>
      <c r="E2964" s="9">
        <v>2</v>
      </c>
      <c r="F2964" s="9">
        <v>8</v>
      </c>
      <c r="G2964" s="9">
        <v>4</v>
      </c>
    </row>
    <row r="2965" spans="1:7" x14ac:dyDescent="0.25">
      <c r="A2965" s="9">
        <v>2712002</v>
      </c>
      <c r="B2965" s="9">
        <v>27</v>
      </c>
      <c r="C2965" s="10">
        <v>145</v>
      </c>
      <c r="D2965" s="9">
        <v>12</v>
      </c>
      <c r="E2965" s="9">
        <v>2</v>
      </c>
      <c r="F2965" s="9">
        <v>22</v>
      </c>
      <c r="G2965" s="9">
        <v>18</v>
      </c>
    </row>
    <row r="2966" spans="1:7" x14ac:dyDescent="0.25">
      <c r="A2966" s="9">
        <v>2713002</v>
      </c>
      <c r="B2966" s="9">
        <v>27</v>
      </c>
      <c r="C2966" s="10">
        <v>158</v>
      </c>
      <c r="D2966" s="9">
        <v>13</v>
      </c>
      <c r="E2966" s="9">
        <v>2</v>
      </c>
      <c r="F2966" s="9">
        <v>9</v>
      </c>
      <c r="G2966" s="9">
        <v>5</v>
      </c>
    </row>
    <row r="2967" spans="1:7" x14ac:dyDescent="0.25">
      <c r="A2967" s="9">
        <v>2714002</v>
      </c>
      <c r="B2967" s="9">
        <v>27</v>
      </c>
      <c r="C2967" s="10">
        <v>171</v>
      </c>
      <c r="D2967" s="9">
        <v>14</v>
      </c>
      <c r="E2967" s="9">
        <v>2</v>
      </c>
      <c r="F2967" s="9">
        <v>23</v>
      </c>
      <c r="G2967" s="9">
        <v>19</v>
      </c>
    </row>
    <row r="2968" spans="1:7" x14ac:dyDescent="0.25">
      <c r="A2968" s="9">
        <v>2715002</v>
      </c>
      <c r="B2968" s="9">
        <v>27</v>
      </c>
      <c r="C2968" s="10">
        <v>184</v>
      </c>
      <c r="D2968" s="9">
        <v>15</v>
      </c>
      <c r="E2968" s="9">
        <v>2</v>
      </c>
      <c r="F2968" s="9">
        <v>10</v>
      </c>
      <c r="G2968" s="9">
        <v>6</v>
      </c>
    </row>
    <row r="2969" spans="1:7" x14ac:dyDescent="0.25">
      <c r="A2969" s="9">
        <v>2716002</v>
      </c>
      <c r="B2969" s="9">
        <v>27</v>
      </c>
      <c r="C2969" s="10">
        <v>197</v>
      </c>
      <c r="D2969" s="9">
        <v>16</v>
      </c>
      <c r="E2969" s="9">
        <v>2</v>
      </c>
      <c r="F2969" s="9">
        <v>24</v>
      </c>
      <c r="G2969" s="9">
        <v>20</v>
      </c>
    </row>
    <row r="2970" spans="1:7" x14ac:dyDescent="0.25">
      <c r="A2970" s="9">
        <v>2717002</v>
      </c>
      <c r="B2970" s="9">
        <v>27</v>
      </c>
      <c r="C2970" s="10">
        <v>210</v>
      </c>
      <c r="D2970" s="9">
        <v>17</v>
      </c>
      <c r="E2970" s="9">
        <v>2</v>
      </c>
      <c r="F2970" s="9">
        <v>11</v>
      </c>
      <c r="G2970" s="9">
        <v>7</v>
      </c>
    </row>
    <row r="2971" spans="1:7" x14ac:dyDescent="0.25">
      <c r="A2971" s="9">
        <v>2718002</v>
      </c>
      <c r="B2971" s="9">
        <v>27</v>
      </c>
      <c r="C2971" s="10">
        <v>223</v>
      </c>
      <c r="D2971" s="9">
        <v>18</v>
      </c>
      <c r="E2971" s="9">
        <v>2</v>
      </c>
      <c r="F2971" s="9">
        <v>25</v>
      </c>
      <c r="G2971" s="9">
        <v>21</v>
      </c>
    </row>
    <row r="2972" spans="1:7" x14ac:dyDescent="0.25">
      <c r="A2972" s="9">
        <v>2719002</v>
      </c>
      <c r="B2972" s="9">
        <v>27</v>
      </c>
      <c r="C2972" s="10">
        <v>236</v>
      </c>
      <c r="D2972" s="9">
        <v>19</v>
      </c>
      <c r="E2972" s="9">
        <v>2</v>
      </c>
      <c r="F2972" s="9">
        <v>12</v>
      </c>
      <c r="G2972" s="9">
        <v>8</v>
      </c>
    </row>
    <row r="2973" spans="1:7" x14ac:dyDescent="0.25">
      <c r="A2973" s="9">
        <v>2720002</v>
      </c>
      <c r="B2973" s="9">
        <v>27</v>
      </c>
      <c r="C2973" s="10">
        <v>249</v>
      </c>
      <c r="D2973" s="9">
        <v>20</v>
      </c>
      <c r="E2973" s="9">
        <v>2</v>
      </c>
      <c r="F2973" s="9">
        <v>26</v>
      </c>
      <c r="G2973" s="9">
        <v>22</v>
      </c>
    </row>
    <row r="2974" spans="1:7" x14ac:dyDescent="0.25">
      <c r="A2974" s="9">
        <v>2721002</v>
      </c>
      <c r="B2974" s="9">
        <v>27</v>
      </c>
      <c r="C2974" s="10">
        <v>262</v>
      </c>
      <c r="D2974" s="9">
        <v>21</v>
      </c>
      <c r="E2974" s="9">
        <v>2</v>
      </c>
      <c r="F2974" s="9">
        <v>13</v>
      </c>
      <c r="G2974" s="9">
        <v>9</v>
      </c>
    </row>
    <row r="2975" spans="1:7" x14ac:dyDescent="0.25">
      <c r="A2975" s="9">
        <v>2722002</v>
      </c>
      <c r="B2975" s="9">
        <v>27</v>
      </c>
      <c r="C2975" s="10">
        <v>275</v>
      </c>
      <c r="D2975" s="9">
        <v>22</v>
      </c>
      <c r="E2975" s="9">
        <v>2</v>
      </c>
      <c r="F2975" s="9">
        <v>27</v>
      </c>
      <c r="G2975" s="9">
        <v>23</v>
      </c>
    </row>
    <row r="2976" spans="1:7" x14ac:dyDescent="0.25">
      <c r="A2976" s="9">
        <v>2723002</v>
      </c>
      <c r="B2976" s="9">
        <v>27</v>
      </c>
      <c r="C2976" s="10">
        <v>288</v>
      </c>
      <c r="D2976" s="9">
        <v>23</v>
      </c>
      <c r="E2976" s="9">
        <v>2</v>
      </c>
      <c r="F2976" s="9">
        <v>14</v>
      </c>
      <c r="G2976" s="9">
        <v>10</v>
      </c>
    </row>
    <row r="2977" spans="1:7" x14ac:dyDescent="0.25">
      <c r="A2977" s="9">
        <v>2724002</v>
      </c>
      <c r="B2977" s="9">
        <v>27</v>
      </c>
      <c r="C2977" s="10">
        <v>301</v>
      </c>
      <c r="D2977" s="9">
        <v>24</v>
      </c>
      <c r="E2977" s="9">
        <v>2</v>
      </c>
      <c r="F2977" s="9">
        <v>1</v>
      </c>
      <c r="G2977" s="9">
        <v>24</v>
      </c>
    </row>
    <row r="2978" spans="1:7" x14ac:dyDescent="0.25">
      <c r="A2978" s="9">
        <v>2725002</v>
      </c>
      <c r="B2978" s="9">
        <v>27</v>
      </c>
      <c r="C2978" s="10">
        <v>314</v>
      </c>
      <c r="D2978" s="9">
        <v>25</v>
      </c>
      <c r="E2978" s="9">
        <v>2</v>
      </c>
      <c r="F2978" s="9">
        <v>15</v>
      </c>
      <c r="G2978" s="9">
        <v>11</v>
      </c>
    </row>
    <row r="2979" spans="1:7" x14ac:dyDescent="0.25">
      <c r="A2979" s="9">
        <v>2726002</v>
      </c>
      <c r="B2979" s="9">
        <v>27</v>
      </c>
      <c r="C2979" s="10">
        <v>327</v>
      </c>
      <c r="D2979" s="9">
        <v>26</v>
      </c>
      <c r="E2979" s="9">
        <v>2</v>
      </c>
      <c r="F2979" s="9">
        <v>2</v>
      </c>
      <c r="G2979" s="9">
        <v>25</v>
      </c>
    </row>
    <row r="2980" spans="1:7" x14ac:dyDescent="0.25">
      <c r="A2980" s="9">
        <v>2727002</v>
      </c>
      <c r="B2980" s="9">
        <v>27</v>
      </c>
      <c r="C2980" s="10">
        <v>340</v>
      </c>
      <c r="D2980" s="9">
        <v>27</v>
      </c>
      <c r="E2980" s="9">
        <v>2</v>
      </c>
      <c r="F2980" s="9">
        <v>16</v>
      </c>
      <c r="G2980" s="9">
        <v>12</v>
      </c>
    </row>
    <row r="2981" spans="1:7" x14ac:dyDescent="0.25">
      <c r="A2981" s="9">
        <v>2701003</v>
      </c>
      <c r="B2981" s="9">
        <v>27</v>
      </c>
      <c r="C2981" s="10">
        <v>3</v>
      </c>
      <c r="D2981" s="9">
        <v>1</v>
      </c>
      <c r="E2981" s="9">
        <v>3</v>
      </c>
      <c r="F2981" s="9">
        <v>4</v>
      </c>
      <c r="G2981" s="9">
        <v>25</v>
      </c>
    </row>
    <row r="2982" spans="1:7" x14ac:dyDescent="0.25">
      <c r="A2982" s="9">
        <v>2702003</v>
      </c>
      <c r="B2982" s="9">
        <v>27</v>
      </c>
      <c r="C2982" s="10">
        <v>16</v>
      </c>
      <c r="D2982" s="9">
        <v>2</v>
      </c>
      <c r="E2982" s="9">
        <v>3</v>
      </c>
      <c r="F2982" s="9">
        <v>18</v>
      </c>
      <c r="G2982" s="9">
        <v>12</v>
      </c>
    </row>
    <row r="2983" spans="1:7" x14ac:dyDescent="0.25">
      <c r="A2983" s="9">
        <v>2703003</v>
      </c>
      <c r="B2983" s="9">
        <v>27</v>
      </c>
      <c r="C2983" s="10">
        <v>29</v>
      </c>
      <c r="D2983" s="9">
        <v>3</v>
      </c>
      <c r="E2983" s="9">
        <v>3</v>
      </c>
      <c r="F2983" s="9">
        <v>5</v>
      </c>
      <c r="G2983" s="9">
        <v>26</v>
      </c>
    </row>
    <row r="2984" spans="1:7" x14ac:dyDescent="0.25">
      <c r="A2984" s="9">
        <v>2704003</v>
      </c>
      <c r="B2984" s="9">
        <v>27</v>
      </c>
      <c r="C2984" s="10">
        <v>42</v>
      </c>
      <c r="D2984" s="9">
        <v>4</v>
      </c>
      <c r="E2984" s="9">
        <v>3</v>
      </c>
      <c r="F2984" s="9">
        <v>19</v>
      </c>
      <c r="G2984" s="9">
        <v>13</v>
      </c>
    </row>
    <row r="2985" spans="1:7" x14ac:dyDescent="0.25">
      <c r="A2985" s="9">
        <v>2705003</v>
      </c>
      <c r="B2985" s="9">
        <v>27</v>
      </c>
      <c r="C2985" s="10">
        <v>55</v>
      </c>
      <c r="D2985" s="9">
        <v>5</v>
      </c>
      <c r="E2985" s="9">
        <v>3</v>
      </c>
      <c r="F2985" s="9">
        <v>6</v>
      </c>
      <c r="G2985" s="9">
        <v>27</v>
      </c>
    </row>
    <row r="2986" spans="1:7" x14ac:dyDescent="0.25">
      <c r="A2986" s="9">
        <v>2706003</v>
      </c>
      <c r="B2986" s="9">
        <v>27</v>
      </c>
      <c r="C2986" s="10">
        <v>68</v>
      </c>
      <c r="D2986" s="9">
        <v>6</v>
      </c>
      <c r="E2986" s="9">
        <v>3</v>
      </c>
      <c r="F2986" s="9">
        <v>20</v>
      </c>
      <c r="G2986" s="9">
        <v>14</v>
      </c>
    </row>
    <row r="2987" spans="1:7" x14ac:dyDescent="0.25">
      <c r="A2987" s="9">
        <v>2707003</v>
      </c>
      <c r="B2987" s="9">
        <v>27</v>
      </c>
      <c r="C2987" s="10">
        <v>81</v>
      </c>
      <c r="D2987" s="9">
        <v>7</v>
      </c>
      <c r="E2987" s="9">
        <v>3</v>
      </c>
      <c r="F2987" s="9">
        <v>7</v>
      </c>
      <c r="G2987" s="9">
        <v>1</v>
      </c>
    </row>
    <row r="2988" spans="1:7" x14ac:dyDescent="0.25">
      <c r="A2988" s="9">
        <v>2708003</v>
      </c>
      <c r="B2988" s="9">
        <v>27</v>
      </c>
      <c r="C2988" s="10">
        <v>94</v>
      </c>
      <c r="D2988" s="9">
        <v>8</v>
      </c>
      <c r="E2988" s="9">
        <v>3</v>
      </c>
      <c r="F2988" s="9">
        <v>21</v>
      </c>
      <c r="G2988" s="9">
        <v>15</v>
      </c>
    </row>
    <row r="2989" spans="1:7" x14ac:dyDescent="0.25">
      <c r="A2989" s="9">
        <v>2709003</v>
      </c>
      <c r="B2989" s="9">
        <v>27</v>
      </c>
      <c r="C2989" s="10">
        <v>107</v>
      </c>
      <c r="D2989" s="9">
        <v>9</v>
      </c>
      <c r="E2989" s="9">
        <v>3</v>
      </c>
      <c r="F2989" s="9">
        <v>8</v>
      </c>
      <c r="G2989" s="9">
        <v>2</v>
      </c>
    </row>
    <row r="2990" spans="1:7" x14ac:dyDescent="0.25">
      <c r="A2990" s="9">
        <v>2710003</v>
      </c>
      <c r="B2990" s="9">
        <v>27</v>
      </c>
      <c r="C2990" s="10">
        <v>120</v>
      </c>
      <c r="D2990" s="9">
        <v>10</v>
      </c>
      <c r="E2990" s="9">
        <v>3</v>
      </c>
      <c r="F2990" s="9">
        <v>22</v>
      </c>
      <c r="G2990" s="9">
        <v>16</v>
      </c>
    </row>
    <row r="2991" spans="1:7" x14ac:dyDescent="0.25">
      <c r="A2991" s="9">
        <v>2711003</v>
      </c>
      <c r="B2991" s="9">
        <v>27</v>
      </c>
      <c r="C2991" s="10">
        <v>133</v>
      </c>
      <c r="D2991" s="9">
        <v>11</v>
      </c>
      <c r="E2991" s="9">
        <v>3</v>
      </c>
      <c r="F2991" s="9">
        <v>9</v>
      </c>
      <c r="G2991" s="9">
        <v>3</v>
      </c>
    </row>
    <row r="2992" spans="1:7" x14ac:dyDescent="0.25">
      <c r="A2992" s="9">
        <v>2712003</v>
      </c>
      <c r="B2992" s="9">
        <v>27</v>
      </c>
      <c r="C2992" s="10">
        <v>146</v>
      </c>
      <c r="D2992" s="9">
        <v>12</v>
      </c>
      <c r="E2992" s="9">
        <v>3</v>
      </c>
      <c r="F2992" s="9">
        <v>23</v>
      </c>
      <c r="G2992" s="9">
        <v>17</v>
      </c>
    </row>
    <row r="2993" spans="1:7" x14ac:dyDescent="0.25">
      <c r="A2993" s="9">
        <v>2713003</v>
      </c>
      <c r="B2993" s="9">
        <v>27</v>
      </c>
      <c r="C2993" s="10">
        <v>159</v>
      </c>
      <c r="D2993" s="9">
        <v>13</v>
      </c>
      <c r="E2993" s="9">
        <v>3</v>
      </c>
      <c r="F2993" s="9">
        <v>10</v>
      </c>
      <c r="G2993" s="9">
        <v>4</v>
      </c>
    </row>
    <row r="2994" spans="1:7" x14ac:dyDescent="0.25">
      <c r="A2994" s="9">
        <v>2714003</v>
      </c>
      <c r="B2994" s="9">
        <v>27</v>
      </c>
      <c r="C2994" s="10">
        <v>172</v>
      </c>
      <c r="D2994" s="9">
        <v>14</v>
      </c>
      <c r="E2994" s="9">
        <v>3</v>
      </c>
      <c r="F2994" s="9">
        <v>24</v>
      </c>
      <c r="G2994" s="9">
        <v>18</v>
      </c>
    </row>
    <row r="2995" spans="1:7" x14ac:dyDescent="0.25">
      <c r="A2995" s="9">
        <v>2715003</v>
      </c>
      <c r="B2995" s="9">
        <v>27</v>
      </c>
      <c r="C2995" s="10">
        <v>185</v>
      </c>
      <c r="D2995" s="9">
        <v>15</v>
      </c>
      <c r="E2995" s="9">
        <v>3</v>
      </c>
      <c r="F2995" s="9">
        <v>11</v>
      </c>
      <c r="G2995" s="9">
        <v>5</v>
      </c>
    </row>
    <row r="2996" spans="1:7" x14ac:dyDescent="0.25">
      <c r="A2996" s="9">
        <v>2716003</v>
      </c>
      <c r="B2996" s="9">
        <v>27</v>
      </c>
      <c r="C2996" s="10">
        <v>198</v>
      </c>
      <c r="D2996" s="9">
        <v>16</v>
      </c>
      <c r="E2996" s="9">
        <v>3</v>
      </c>
      <c r="F2996" s="9">
        <v>25</v>
      </c>
      <c r="G2996" s="9">
        <v>19</v>
      </c>
    </row>
    <row r="2997" spans="1:7" x14ac:dyDescent="0.25">
      <c r="A2997" s="9">
        <v>2717003</v>
      </c>
      <c r="B2997" s="9">
        <v>27</v>
      </c>
      <c r="C2997" s="10">
        <v>211</v>
      </c>
      <c r="D2997" s="9">
        <v>17</v>
      </c>
      <c r="E2997" s="9">
        <v>3</v>
      </c>
      <c r="F2997" s="9">
        <v>12</v>
      </c>
      <c r="G2997" s="9">
        <v>6</v>
      </c>
    </row>
    <row r="2998" spans="1:7" x14ac:dyDescent="0.25">
      <c r="A2998" s="9">
        <v>2718003</v>
      </c>
      <c r="B2998" s="9">
        <v>27</v>
      </c>
      <c r="C2998" s="10">
        <v>224</v>
      </c>
      <c r="D2998" s="9">
        <v>18</v>
      </c>
      <c r="E2998" s="9">
        <v>3</v>
      </c>
      <c r="F2998" s="9">
        <v>26</v>
      </c>
      <c r="G2998" s="9">
        <v>20</v>
      </c>
    </row>
    <row r="2999" spans="1:7" x14ac:dyDescent="0.25">
      <c r="A2999" s="9">
        <v>2719003</v>
      </c>
      <c r="B2999" s="9">
        <v>27</v>
      </c>
      <c r="C2999" s="10">
        <v>237</v>
      </c>
      <c r="D2999" s="9">
        <v>19</v>
      </c>
      <c r="E2999" s="9">
        <v>3</v>
      </c>
      <c r="F2999" s="9">
        <v>13</v>
      </c>
      <c r="G2999" s="9">
        <v>7</v>
      </c>
    </row>
    <row r="3000" spans="1:7" x14ac:dyDescent="0.25">
      <c r="A3000" s="9">
        <v>2720003</v>
      </c>
      <c r="B3000" s="9">
        <v>27</v>
      </c>
      <c r="C3000" s="10">
        <v>250</v>
      </c>
      <c r="D3000" s="9">
        <v>20</v>
      </c>
      <c r="E3000" s="9">
        <v>3</v>
      </c>
      <c r="F3000" s="9">
        <v>27</v>
      </c>
      <c r="G3000" s="9">
        <v>21</v>
      </c>
    </row>
    <row r="3001" spans="1:7" x14ac:dyDescent="0.25">
      <c r="A3001" s="9">
        <v>2721003</v>
      </c>
      <c r="B3001" s="9">
        <v>27</v>
      </c>
      <c r="C3001" s="10">
        <v>263</v>
      </c>
      <c r="D3001" s="9">
        <v>21</v>
      </c>
      <c r="E3001" s="9">
        <v>3</v>
      </c>
      <c r="F3001" s="9">
        <v>14</v>
      </c>
      <c r="G3001" s="9">
        <v>8</v>
      </c>
    </row>
    <row r="3002" spans="1:7" x14ac:dyDescent="0.25">
      <c r="A3002" s="9">
        <v>2722003</v>
      </c>
      <c r="B3002" s="9">
        <v>27</v>
      </c>
      <c r="C3002" s="10">
        <v>276</v>
      </c>
      <c r="D3002" s="9">
        <v>22</v>
      </c>
      <c r="E3002" s="9">
        <v>3</v>
      </c>
      <c r="F3002" s="9">
        <v>1</v>
      </c>
      <c r="G3002" s="9">
        <v>22</v>
      </c>
    </row>
    <row r="3003" spans="1:7" x14ac:dyDescent="0.25">
      <c r="A3003" s="9">
        <v>2723003</v>
      </c>
      <c r="B3003" s="9">
        <v>27</v>
      </c>
      <c r="C3003" s="10">
        <v>289</v>
      </c>
      <c r="D3003" s="9">
        <v>23</v>
      </c>
      <c r="E3003" s="9">
        <v>3</v>
      </c>
      <c r="F3003" s="9">
        <v>15</v>
      </c>
      <c r="G3003" s="9">
        <v>9</v>
      </c>
    </row>
    <row r="3004" spans="1:7" x14ac:dyDescent="0.25">
      <c r="A3004" s="9">
        <v>2724003</v>
      </c>
      <c r="B3004" s="9">
        <v>27</v>
      </c>
      <c r="C3004" s="10">
        <v>302</v>
      </c>
      <c r="D3004" s="9">
        <v>24</v>
      </c>
      <c r="E3004" s="9">
        <v>3</v>
      </c>
      <c r="F3004" s="9">
        <v>2</v>
      </c>
      <c r="G3004" s="9">
        <v>23</v>
      </c>
    </row>
    <row r="3005" spans="1:7" x14ac:dyDescent="0.25">
      <c r="A3005" s="9">
        <v>2725003</v>
      </c>
      <c r="B3005" s="9">
        <v>27</v>
      </c>
      <c r="C3005" s="10">
        <v>315</v>
      </c>
      <c r="D3005" s="9">
        <v>25</v>
      </c>
      <c r="E3005" s="9">
        <v>3</v>
      </c>
      <c r="F3005" s="9">
        <v>16</v>
      </c>
      <c r="G3005" s="9">
        <v>10</v>
      </c>
    </row>
    <row r="3006" spans="1:7" x14ac:dyDescent="0.25">
      <c r="A3006" s="9">
        <v>2726003</v>
      </c>
      <c r="B3006" s="9">
        <v>27</v>
      </c>
      <c r="C3006" s="10">
        <v>328</v>
      </c>
      <c r="D3006" s="9">
        <v>26</v>
      </c>
      <c r="E3006" s="9">
        <v>3</v>
      </c>
      <c r="F3006" s="9">
        <v>3</v>
      </c>
      <c r="G3006" s="9">
        <v>24</v>
      </c>
    </row>
    <row r="3007" spans="1:7" x14ac:dyDescent="0.25">
      <c r="A3007" s="9">
        <v>2727003</v>
      </c>
      <c r="B3007" s="9">
        <v>27</v>
      </c>
      <c r="C3007" s="10">
        <v>341</v>
      </c>
      <c r="D3007" s="9">
        <v>27</v>
      </c>
      <c r="E3007" s="9">
        <v>3</v>
      </c>
      <c r="F3007" s="9">
        <v>17</v>
      </c>
      <c r="G3007" s="9">
        <v>11</v>
      </c>
    </row>
    <row r="3008" spans="1:7" x14ac:dyDescent="0.25">
      <c r="A3008" s="9">
        <v>2701004</v>
      </c>
      <c r="B3008" s="9">
        <v>27</v>
      </c>
      <c r="C3008" s="10">
        <v>4</v>
      </c>
      <c r="D3008" s="9">
        <v>1</v>
      </c>
      <c r="E3008" s="9">
        <v>4</v>
      </c>
      <c r="F3008" s="9">
        <v>5</v>
      </c>
      <c r="G3008" s="9">
        <v>24</v>
      </c>
    </row>
    <row r="3009" spans="1:7" x14ac:dyDescent="0.25">
      <c r="A3009" s="9">
        <v>2702004</v>
      </c>
      <c r="B3009" s="9">
        <v>27</v>
      </c>
      <c r="C3009" s="10">
        <v>17</v>
      </c>
      <c r="D3009" s="9">
        <v>2</v>
      </c>
      <c r="E3009" s="9">
        <v>4</v>
      </c>
      <c r="F3009" s="9">
        <v>19</v>
      </c>
      <c r="G3009" s="9">
        <v>11</v>
      </c>
    </row>
    <row r="3010" spans="1:7" x14ac:dyDescent="0.25">
      <c r="A3010" s="9">
        <v>2703004</v>
      </c>
      <c r="B3010" s="9">
        <v>27</v>
      </c>
      <c r="C3010" s="10">
        <v>30</v>
      </c>
      <c r="D3010" s="9">
        <v>3</v>
      </c>
      <c r="E3010" s="9">
        <v>4</v>
      </c>
      <c r="F3010" s="9">
        <v>6</v>
      </c>
      <c r="G3010" s="9">
        <v>25</v>
      </c>
    </row>
    <row r="3011" spans="1:7" x14ac:dyDescent="0.25">
      <c r="A3011" s="9">
        <v>2704004</v>
      </c>
      <c r="B3011" s="9">
        <v>27</v>
      </c>
      <c r="C3011" s="10">
        <v>43</v>
      </c>
      <c r="D3011" s="9">
        <v>4</v>
      </c>
      <c r="E3011" s="9">
        <v>4</v>
      </c>
      <c r="F3011" s="9">
        <v>20</v>
      </c>
      <c r="G3011" s="9">
        <v>12</v>
      </c>
    </row>
    <row r="3012" spans="1:7" x14ac:dyDescent="0.25">
      <c r="A3012" s="9">
        <v>2705004</v>
      </c>
      <c r="B3012" s="9">
        <v>27</v>
      </c>
      <c r="C3012" s="10">
        <v>56</v>
      </c>
      <c r="D3012" s="9">
        <v>5</v>
      </c>
      <c r="E3012" s="9">
        <v>4</v>
      </c>
      <c r="F3012" s="9">
        <v>7</v>
      </c>
      <c r="G3012" s="9">
        <v>26</v>
      </c>
    </row>
    <row r="3013" spans="1:7" x14ac:dyDescent="0.25">
      <c r="A3013" s="9">
        <v>2706004</v>
      </c>
      <c r="B3013" s="9">
        <v>27</v>
      </c>
      <c r="C3013" s="10">
        <v>69</v>
      </c>
      <c r="D3013" s="9">
        <v>6</v>
      </c>
      <c r="E3013" s="9">
        <v>4</v>
      </c>
      <c r="F3013" s="9">
        <v>21</v>
      </c>
      <c r="G3013" s="9">
        <v>13</v>
      </c>
    </row>
    <row r="3014" spans="1:7" x14ac:dyDescent="0.25">
      <c r="A3014" s="9">
        <v>2707004</v>
      </c>
      <c r="B3014" s="9">
        <v>27</v>
      </c>
      <c r="C3014" s="10">
        <v>82</v>
      </c>
      <c r="D3014" s="9">
        <v>7</v>
      </c>
      <c r="E3014" s="9">
        <v>4</v>
      </c>
      <c r="F3014" s="9">
        <v>8</v>
      </c>
      <c r="G3014" s="9">
        <v>27</v>
      </c>
    </row>
    <row r="3015" spans="1:7" x14ac:dyDescent="0.25">
      <c r="A3015" s="9">
        <v>2708004</v>
      </c>
      <c r="B3015" s="9">
        <v>27</v>
      </c>
      <c r="C3015" s="10">
        <v>95</v>
      </c>
      <c r="D3015" s="9">
        <v>8</v>
      </c>
      <c r="E3015" s="9">
        <v>4</v>
      </c>
      <c r="F3015" s="9">
        <v>22</v>
      </c>
      <c r="G3015" s="9">
        <v>14</v>
      </c>
    </row>
    <row r="3016" spans="1:7" x14ac:dyDescent="0.25">
      <c r="A3016" s="9">
        <v>2709004</v>
      </c>
      <c r="B3016" s="9">
        <v>27</v>
      </c>
      <c r="C3016" s="10">
        <v>108</v>
      </c>
      <c r="D3016" s="9">
        <v>9</v>
      </c>
      <c r="E3016" s="9">
        <v>4</v>
      </c>
      <c r="F3016" s="9">
        <v>9</v>
      </c>
      <c r="G3016" s="9">
        <v>1</v>
      </c>
    </row>
    <row r="3017" spans="1:7" x14ac:dyDescent="0.25">
      <c r="A3017" s="9">
        <v>2710004</v>
      </c>
      <c r="B3017" s="9">
        <v>27</v>
      </c>
      <c r="C3017" s="10">
        <v>121</v>
      </c>
      <c r="D3017" s="9">
        <v>10</v>
      </c>
      <c r="E3017" s="9">
        <v>4</v>
      </c>
      <c r="F3017" s="9">
        <v>23</v>
      </c>
      <c r="G3017" s="9">
        <v>15</v>
      </c>
    </row>
    <row r="3018" spans="1:7" x14ac:dyDescent="0.25">
      <c r="A3018" s="9">
        <v>2711004</v>
      </c>
      <c r="B3018" s="9">
        <v>27</v>
      </c>
      <c r="C3018" s="10">
        <v>134</v>
      </c>
      <c r="D3018" s="9">
        <v>11</v>
      </c>
      <c r="E3018" s="9">
        <v>4</v>
      </c>
      <c r="F3018" s="9">
        <v>10</v>
      </c>
      <c r="G3018" s="9">
        <v>2</v>
      </c>
    </row>
    <row r="3019" spans="1:7" x14ac:dyDescent="0.25">
      <c r="A3019" s="9">
        <v>2712004</v>
      </c>
      <c r="B3019" s="9">
        <v>27</v>
      </c>
      <c r="C3019" s="10">
        <v>147</v>
      </c>
      <c r="D3019" s="9">
        <v>12</v>
      </c>
      <c r="E3019" s="9">
        <v>4</v>
      </c>
      <c r="F3019" s="9">
        <v>24</v>
      </c>
      <c r="G3019" s="9">
        <v>16</v>
      </c>
    </row>
    <row r="3020" spans="1:7" x14ac:dyDescent="0.25">
      <c r="A3020" s="9">
        <v>2713004</v>
      </c>
      <c r="B3020" s="9">
        <v>27</v>
      </c>
      <c r="C3020" s="10">
        <v>160</v>
      </c>
      <c r="D3020" s="9">
        <v>13</v>
      </c>
      <c r="E3020" s="9">
        <v>4</v>
      </c>
      <c r="F3020" s="9">
        <v>11</v>
      </c>
      <c r="G3020" s="9">
        <v>3</v>
      </c>
    </row>
    <row r="3021" spans="1:7" x14ac:dyDescent="0.25">
      <c r="A3021" s="9">
        <v>2714004</v>
      </c>
      <c r="B3021" s="9">
        <v>27</v>
      </c>
      <c r="C3021" s="10">
        <v>173</v>
      </c>
      <c r="D3021" s="9">
        <v>14</v>
      </c>
      <c r="E3021" s="9">
        <v>4</v>
      </c>
      <c r="F3021" s="9">
        <v>25</v>
      </c>
      <c r="G3021" s="9">
        <v>17</v>
      </c>
    </row>
    <row r="3022" spans="1:7" x14ac:dyDescent="0.25">
      <c r="A3022" s="9">
        <v>2715004</v>
      </c>
      <c r="B3022" s="9">
        <v>27</v>
      </c>
      <c r="C3022" s="10">
        <v>186</v>
      </c>
      <c r="D3022" s="9">
        <v>15</v>
      </c>
      <c r="E3022" s="9">
        <v>4</v>
      </c>
      <c r="F3022" s="9">
        <v>12</v>
      </c>
      <c r="G3022" s="9">
        <v>4</v>
      </c>
    </row>
    <row r="3023" spans="1:7" x14ac:dyDescent="0.25">
      <c r="A3023" s="9">
        <v>2716004</v>
      </c>
      <c r="B3023" s="9">
        <v>27</v>
      </c>
      <c r="C3023" s="10">
        <v>199</v>
      </c>
      <c r="D3023" s="9">
        <v>16</v>
      </c>
      <c r="E3023" s="9">
        <v>4</v>
      </c>
      <c r="F3023" s="9">
        <v>26</v>
      </c>
      <c r="G3023" s="9">
        <v>18</v>
      </c>
    </row>
    <row r="3024" spans="1:7" x14ac:dyDescent="0.25">
      <c r="A3024" s="9">
        <v>2717004</v>
      </c>
      <c r="B3024" s="9">
        <v>27</v>
      </c>
      <c r="C3024" s="10">
        <v>212</v>
      </c>
      <c r="D3024" s="9">
        <v>17</v>
      </c>
      <c r="E3024" s="9">
        <v>4</v>
      </c>
      <c r="F3024" s="9">
        <v>13</v>
      </c>
      <c r="G3024" s="9">
        <v>5</v>
      </c>
    </row>
    <row r="3025" spans="1:7" x14ac:dyDescent="0.25">
      <c r="A3025" s="9">
        <v>2718004</v>
      </c>
      <c r="B3025" s="9">
        <v>27</v>
      </c>
      <c r="C3025" s="10">
        <v>225</v>
      </c>
      <c r="D3025" s="9">
        <v>18</v>
      </c>
      <c r="E3025" s="9">
        <v>4</v>
      </c>
      <c r="F3025" s="9">
        <v>27</v>
      </c>
      <c r="G3025" s="9">
        <v>19</v>
      </c>
    </row>
    <row r="3026" spans="1:7" x14ac:dyDescent="0.25">
      <c r="A3026" s="9">
        <v>2719004</v>
      </c>
      <c r="B3026" s="9">
        <v>27</v>
      </c>
      <c r="C3026" s="10">
        <v>238</v>
      </c>
      <c r="D3026" s="9">
        <v>19</v>
      </c>
      <c r="E3026" s="9">
        <v>4</v>
      </c>
      <c r="F3026" s="9">
        <v>14</v>
      </c>
      <c r="G3026" s="9">
        <v>6</v>
      </c>
    </row>
    <row r="3027" spans="1:7" x14ac:dyDescent="0.25">
      <c r="A3027" s="9">
        <v>2720004</v>
      </c>
      <c r="B3027" s="9">
        <v>27</v>
      </c>
      <c r="C3027" s="10">
        <v>251</v>
      </c>
      <c r="D3027" s="9">
        <v>20</v>
      </c>
      <c r="E3027" s="9">
        <v>4</v>
      </c>
      <c r="F3027" s="9">
        <v>1</v>
      </c>
      <c r="G3027" s="9">
        <v>20</v>
      </c>
    </row>
    <row r="3028" spans="1:7" x14ac:dyDescent="0.25">
      <c r="A3028" s="9">
        <v>2721004</v>
      </c>
      <c r="B3028" s="9">
        <v>27</v>
      </c>
      <c r="C3028" s="10">
        <v>264</v>
      </c>
      <c r="D3028" s="9">
        <v>21</v>
      </c>
      <c r="E3028" s="9">
        <v>4</v>
      </c>
      <c r="F3028" s="9">
        <v>15</v>
      </c>
      <c r="G3028" s="9">
        <v>7</v>
      </c>
    </row>
    <row r="3029" spans="1:7" x14ac:dyDescent="0.25">
      <c r="A3029" s="9">
        <v>2722004</v>
      </c>
      <c r="B3029" s="9">
        <v>27</v>
      </c>
      <c r="C3029" s="10">
        <v>277</v>
      </c>
      <c r="D3029" s="9">
        <v>22</v>
      </c>
      <c r="E3029" s="9">
        <v>4</v>
      </c>
      <c r="F3029" s="9">
        <v>2</v>
      </c>
      <c r="G3029" s="9">
        <v>21</v>
      </c>
    </row>
    <row r="3030" spans="1:7" x14ac:dyDescent="0.25">
      <c r="A3030" s="9">
        <v>2723004</v>
      </c>
      <c r="B3030" s="9">
        <v>27</v>
      </c>
      <c r="C3030" s="10">
        <v>290</v>
      </c>
      <c r="D3030" s="9">
        <v>23</v>
      </c>
      <c r="E3030" s="9">
        <v>4</v>
      </c>
      <c r="F3030" s="9">
        <v>16</v>
      </c>
      <c r="G3030" s="9">
        <v>8</v>
      </c>
    </row>
    <row r="3031" spans="1:7" x14ac:dyDescent="0.25">
      <c r="A3031" s="9">
        <v>2724004</v>
      </c>
      <c r="B3031" s="9">
        <v>27</v>
      </c>
      <c r="C3031" s="10">
        <v>303</v>
      </c>
      <c r="D3031" s="9">
        <v>24</v>
      </c>
      <c r="E3031" s="9">
        <v>4</v>
      </c>
      <c r="F3031" s="9">
        <v>3</v>
      </c>
      <c r="G3031" s="9">
        <v>22</v>
      </c>
    </row>
    <row r="3032" spans="1:7" x14ac:dyDescent="0.25">
      <c r="A3032" s="9">
        <v>2725004</v>
      </c>
      <c r="B3032" s="9">
        <v>27</v>
      </c>
      <c r="C3032" s="10">
        <v>316</v>
      </c>
      <c r="D3032" s="9">
        <v>25</v>
      </c>
      <c r="E3032" s="9">
        <v>4</v>
      </c>
      <c r="F3032" s="9">
        <v>17</v>
      </c>
      <c r="G3032" s="9">
        <v>9</v>
      </c>
    </row>
    <row r="3033" spans="1:7" x14ac:dyDescent="0.25">
      <c r="A3033" s="9">
        <v>2726004</v>
      </c>
      <c r="B3033" s="9">
        <v>27</v>
      </c>
      <c r="C3033" s="10">
        <v>329</v>
      </c>
      <c r="D3033" s="9">
        <v>26</v>
      </c>
      <c r="E3033" s="9">
        <v>4</v>
      </c>
      <c r="F3033" s="9">
        <v>4</v>
      </c>
      <c r="G3033" s="9">
        <v>23</v>
      </c>
    </row>
    <row r="3034" spans="1:7" x14ac:dyDescent="0.25">
      <c r="A3034" s="9">
        <v>2727004</v>
      </c>
      <c r="B3034" s="9">
        <v>27</v>
      </c>
      <c r="C3034" s="10">
        <v>342</v>
      </c>
      <c r="D3034" s="9">
        <v>27</v>
      </c>
      <c r="E3034" s="9">
        <v>4</v>
      </c>
      <c r="F3034" s="9">
        <v>18</v>
      </c>
      <c r="G3034" s="9">
        <v>10</v>
      </c>
    </row>
    <row r="3035" spans="1:7" x14ac:dyDescent="0.25">
      <c r="A3035" s="9">
        <v>2701005</v>
      </c>
      <c r="B3035" s="9">
        <v>27</v>
      </c>
      <c r="C3035" s="10">
        <v>5</v>
      </c>
      <c r="D3035" s="9">
        <v>1</v>
      </c>
      <c r="E3035" s="9">
        <v>5</v>
      </c>
      <c r="F3035" s="9">
        <v>6</v>
      </c>
      <c r="G3035" s="9">
        <v>23</v>
      </c>
    </row>
    <row r="3036" spans="1:7" x14ac:dyDescent="0.25">
      <c r="A3036" s="9">
        <v>2702005</v>
      </c>
      <c r="B3036" s="9">
        <v>27</v>
      </c>
      <c r="C3036" s="10">
        <v>18</v>
      </c>
      <c r="D3036" s="9">
        <v>2</v>
      </c>
      <c r="E3036" s="9">
        <v>5</v>
      </c>
      <c r="F3036" s="9">
        <v>20</v>
      </c>
      <c r="G3036" s="9">
        <v>10</v>
      </c>
    </row>
    <row r="3037" spans="1:7" x14ac:dyDescent="0.25">
      <c r="A3037" s="9">
        <v>2703005</v>
      </c>
      <c r="B3037" s="9">
        <v>27</v>
      </c>
      <c r="C3037" s="10">
        <v>31</v>
      </c>
      <c r="D3037" s="9">
        <v>3</v>
      </c>
      <c r="E3037" s="9">
        <v>5</v>
      </c>
      <c r="F3037" s="9">
        <v>7</v>
      </c>
      <c r="G3037" s="9">
        <v>24</v>
      </c>
    </row>
    <row r="3038" spans="1:7" x14ac:dyDescent="0.25">
      <c r="A3038" s="9">
        <v>2704005</v>
      </c>
      <c r="B3038" s="9">
        <v>27</v>
      </c>
      <c r="C3038" s="10">
        <v>44</v>
      </c>
      <c r="D3038" s="9">
        <v>4</v>
      </c>
      <c r="E3038" s="9">
        <v>5</v>
      </c>
      <c r="F3038" s="9">
        <v>21</v>
      </c>
      <c r="G3038" s="9">
        <v>11</v>
      </c>
    </row>
    <row r="3039" spans="1:7" x14ac:dyDescent="0.25">
      <c r="A3039" s="9">
        <v>2705005</v>
      </c>
      <c r="B3039" s="9">
        <v>27</v>
      </c>
      <c r="C3039" s="10">
        <v>57</v>
      </c>
      <c r="D3039" s="9">
        <v>5</v>
      </c>
      <c r="E3039" s="9">
        <v>5</v>
      </c>
      <c r="F3039" s="9">
        <v>8</v>
      </c>
      <c r="G3039" s="9">
        <v>25</v>
      </c>
    </row>
    <row r="3040" spans="1:7" x14ac:dyDescent="0.25">
      <c r="A3040" s="9">
        <v>2706005</v>
      </c>
      <c r="B3040" s="9">
        <v>27</v>
      </c>
      <c r="C3040" s="10">
        <v>70</v>
      </c>
      <c r="D3040" s="9">
        <v>6</v>
      </c>
      <c r="E3040" s="9">
        <v>5</v>
      </c>
      <c r="F3040" s="9">
        <v>22</v>
      </c>
      <c r="G3040" s="9">
        <v>12</v>
      </c>
    </row>
    <row r="3041" spans="1:7" x14ac:dyDescent="0.25">
      <c r="A3041" s="9">
        <v>2707005</v>
      </c>
      <c r="B3041" s="9">
        <v>27</v>
      </c>
      <c r="C3041" s="10">
        <v>83</v>
      </c>
      <c r="D3041" s="9">
        <v>7</v>
      </c>
      <c r="E3041" s="9">
        <v>5</v>
      </c>
      <c r="F3041" s="9">
        <v>9</v>
      </c>
      <c r="G3041" s="9">
        <v>26</v>
      </c>
    </row>
    <row r="3042" spans="1:7" x14ac:dyDescent="0.25">
      <c r="A3042" s="9">
        <v>2708005</v>
      </c>
      <c r="B3042" s="9">
        <v>27</v>
      </c>
      <c r="C3042" s="10">
        <v>96</v>
      </c>
      <c r="D3042" s="9">
        <v>8</v>
      </c>
      <c r="E3042" s="9">
        <v>5</v>
      </c>
      <c r="F3042" s="9">
        <v>23</v>
      </c>
      <c r="G3042" s="9">
        <v>13</v>
      </c>
    </row>
    <row r="3043" spans="1:7" x14ac:dyDescent="0.25">
      <c r="A3043" s="9">
        <v>2709005</v>
      </c>
      <c r="B3043" s="9">
        <v>27</v>
      </c>
      <c r="C3043" s="10">
        <v>109</v>
      </c>
      <c r="D3043" s="9">
        <v>9</v>
      </c>
      <c r="E3043" s="9">
        <v>5</v>
      </c>
      <c r="F3043" s="9">
        <v>10</v>
      </c>
      <c r="G3043" s="9">
        <v>27</v>
      </c>
    </row>
    <row r="3044" spans="1:7" x14ac:dyDescent="0.25">
      <c r="A3044" s="9">
        <v>2710005</v>
      </c>
      <c r="B3044" s="9">
        <v>27</v>
      </c>
      <c r="C3044" s="10">
        <v>122</v>
      </c>
      <c r="D3044" s="9">
        <v>10</v>
      </c>
      <c r="E3044" s="9">
        <v>5</v>
      </c>
      <c r="F3044" s="9">
        <v>24</v>
      </c>
      <c r="G3044" s="9">
        <v>14</v>
      </c>
    </row>
    <row r="3045" spans="1:7" x14ac:dyDescent="0.25">
      <c r="A3045" s="9">
        <v>2711005</v>
      </c>
      <c r="B3045" s="9">
        <v>27</v>
      </c>
      <c r="C3045" s="10">
        <v>135</v>
      </c>
      <c r="D3045" s="9">
        <v>11</v>
      </c>
      <c r="E3045" s="9">
        <v>5</v>
      </c>
      <c r="F3045" s="9">
        <v>11</v>
      </c>
      <c r="G3045" s="9">
        <v>1</v>
      </c>
    </row>
    <row r="3046" spans="1:7" x14ac:dyDescent="0.25">
      <c r="A3046" s="9">
        <v>2712005</v>
      </c>
      <c r="B3046" s="9">
        <v>27</v>
      </c>
      <c r="C3046" s="10">
        <v>148</v>
      </c>
      <c r="D3046" s="9">
        <v>12</v>
      </c>
      <c r="E3046" s="9">
        <v>5</v>
      </c>
      <c r="F3046" s="9">
        <v>25</v>
      </c>
      <c r="G3046" s="9">
        <v>15</v>
      </c>
    </row>
    <row r="3047" spans="1:7" x14ac:dyDescent="0.25">
      <c r="A3047" s="9">
        <v>2713005</v>
      </c>
      <c r="B3047" s="9">
        <v>27</v>
      </c>
      <c r="C3047" s="10">
        <v>161</v>
      </c>
      <c r="D3047" s="9">
        <v>13</v>
      </c>
      <c r="E3047" s="9">
        <v>5</v>
      </c>
      <c r="F3047" s="9">
        <v>12</v>
      </c>
      <c r="G3047" s="9">
        <v>2</v>
      </c>
    </row>
    <row r="3048" spans="1:7" x14ac:dyDescent="0.25">
      <c r="A3048" s="9">
        <v>2714005</v>
      </c>
      <c r="B3048" s="9">
        <v>27</v>
      </c>
      <c r="C3048" s="10">
        <v>174</v>
      </c>
      <c r="D3048" s="9">
        <v>14</v>
      </c>
      <c r="E3048" s="9">
        <v>5</v>
      </c>
      <c r="F3048" s="9">
        <v>26</v>
      </c>
      <c r="G3048" s="9">
        <v>16</v>
      </c>
    </row>
    <row r="3049" spans="1:7" x14ac:dyDescent="0.25">
      <c r="A3049" s="9">
        <v>2715005</v>
      </c>
      <c r="B3049" s="9">
        <v>27</v>
      </c>
      <c r="C3049" s="10">
        <v>187</v>
      </c>
      <c r="D3049" s="9">
        <v>15</v>
      </c>
      <c r="E3049" s="9">
        <v>5</v>
      </c>
      <c r="F3049" s="9">
        <v>13</v>
      </c>
      <c r="G3049" s="9">
        <v>3</v>
      </c>
    </row>
    <row r="3050" spans="1:7" x14ac:dyDescent="0.25">
      <c r="A3050" s="9">
        <v>2716005</v>
      </c>
      <c r="B3050" s="9">
        <v>27</v>
      </c>
      <c r="C3050" s="10">
        <v>200</v>
      </c>
      <c r="D3050" s="9">
        <v>16</v>
      </c>
      <c r="E3050" s="9">
        <v>5</v>
      </c>
      <c r="F3050" s="9">
        <v>27</v>
      </c>
      <c r="G3050" s="9">
        <v>17</v>
      </c>
    </row>
    <row r="3051" spans="1:7" x14ac:dyDescent="0.25">
      <c r="A3051" s="9">
        <v>2717005</v>
      </c>
      <c r="B3051" s="9">
        <v>27</v>
      </c>
      <c r="C3051" s="10">
        <v>213</v>
      </c>
      <c r="D3051" s="9">
        <v>17</v>
      </c>
      <c r="E3051" s="9">
        <v>5</v>
      </c>
      <c r="F3051" s="9">
        <v>14</v>
      </c>
      <c r="G3051" s="9">
        <v>4</v>
      </c>
    </row>
    <row r="3052" spans="1:7" x14ac:dyDescent="0.25">
      <c r="A3052" s="9">
        <v>2718005</v>
      </c>
      <c r="B3052" s="9">
        <v>27</v>
      </c>
      <c r="C3052" s="10">
        <v>226</v>
      </c>
      <c r="D3052" s="9">
        <v>18</v>
      </c>
      <c r="E3052" s="9">
        <v>5</v>
      </c>
      <c r="F3052" s="9">
        <v>1</v>
      </c>
      <c r="G3052" s="9">
        <v>18</v>
      </c>
    </row>
    <row r="3053" spans="1:7" x14ac:dyDescent="0.25">
      <c r="A3053" s="9">
        <v>2719005</v>
      </c>
      <c r="B3053" s="9">
        <v>27</v>
      </c>
      <c r="C3053" s="10">
        <v>239</v>
      </c>
      <c r="D3053" s="9">
        <v>19</v>
      </c>
      <c r="E3053" s="9">
        <v>5</v>
      </c>
      <c r="F3053" s="9">
        <v>15</v>
      </c>
      <c r="G3053" s="9">
        <v>5</v>
      </c>
    </row>
    <row r="3054" spans="1:7" x14ac:dyDescent="0.25">
      <c r="A3054" s="9">
        <v>2720005</v>
      </c>
      <c r="B3054" s="9">
        <v>27</v>
      </c>
      <c r="C3054" s="10">
        <v>252</v>
      </c>
      <c r="D3054" s="9">
        <v>20</v>
      </c>
      <c r="E3054" s="9">
        <v>5</v>
      </c>
      <c r="F3054" s="9">
        <v>2</v>
      </c>
      <c r="G3054" s="9">
        <v>19</v>
      </c>
    </row>
    <row r="3055" spans="1:7" x14ac:dyDescent="0.25">
      <c r="A3055" s="9">
        <v>2721005</v>
      </c>
      <c r="B3055" s="9">
        <v>27</v>
      </c>
      <c r="C3055" s="10">
        <v>265</v>
      </c>
      <c r="D3055" s="9">
        <v>21</v>
      </c>
      <c r="E3055" s="9">
        <v>5</v>
      </c>
      <c r="F3055" s="9">
        <v>16</v>
      </c>
      <c r="G3055" s="9">
        <v>6</v>
      </c>
    </row>
    <row r="3056" spans="1:7" x14ac:dyDescent="0.25">
      <c r="A3056" s="9">
        <v>2722005</v>
      </c>
      <c r="B3056" s="9">
        <v>27</v>
      </c>
      <c r="C3056" s="10">
        <v>278</v>
      </c>
      <c r="D3056" s="9">
        <v>22</v>
      </c>
      <c r="E3056" s="9">
        <v>5</v>
      </c>
      <c r="F3056" s="9">
        <v>3</v>
      </c>
      <c r="G3056" s="9">
        <v>20</v>
      </c>
    </row>
    <row r="3057" spans="1:7" x14ac:dyDescent="0.25">
      <c r="A3057" s="9">
        <v>2723005</v>
      </c>
      <c r="B3057" s="9">
        <v>27</v>
      </c>
      <c r="C3057" s="10">
        <v>291</v>
      </c>
      <c r="D3057" s="9">
        <v>23</v>
      </c>
      <c r="E3057" s="9">
        <v>5</v>
      </c>
      <c r="F3057" s="9">
        <v>17</v>
      </c>
      <c r="G3057" s="9">
        <v>7</v>
      </c>
    </row>
    <row r="3058" spans="1:7" x14ac:dyDescent="0.25">
      <c r="A3058" s="9">
        <v>2724005</v>
      </c>
      <c r="B3058" s="9">
        <v>27</v>
      </c>
      <c r="C3058" s="10">
        <v>304</v>
      </c>
      <c r="D3058" s="9">
        <v>24</v>
      </c>
      <c r="E3058" s="9">
        <v>5</v>
      </c>
      <c r="F3058" s="9">
        <v>4</v>
      </c>
      <c r="G3058" s="9">
        <v>21</v>
      </c>
    </row>
    <row r="3059" spans="1:7" x14ac:dyDescent="0.25">
      <c r="A3059" s="9">
        <v>2725005</v>
      </c>
      <c r="B3059" s="9">
        <v>27</v>
      </c>
      <c r="C3059" s="10">
        <v>317</v>
      </c>
      <c r="D3059" s="9">
        <v>25</v>
      </c>
      <c r="E3059" s="9">
        <v>5</v>
      </c>
      <c r="F3059" s="9">
        <v>18</v>
      </c>
      <c r="G3059" s="9">
        <v>8</v>
      </c>
    </row>
    <row r="3060" spans="1:7" x14ac:dyDescent="0.25">
      <c r="A3060" s="9">
        <v>2726005</v>
      </c>
      <c r="B3060" s="9">
        <v>27</v>
      </c>
      <c r="C3060" s="10">
        <v>330</v>
      </c>
      <c r="D3060" s="9">
        <v>26</v>
      </c>
      <c r="E3060" s="9">
        <v>5</v>
      </c>
      <c r="F3060" s="9">
        <v>5</v>
      </c>
      <c r="G3060" s="9">
        <v>22</v>
      </c>
    </row>
    <row r="3061" spans="1:7" x14ac:dyDescent="0.25">
      <c r="A3061" s="9">
        <v>2727005</v>
      </c>
      <c r="B3061" s="9">
        <v>27</v>
      </c>
      <c r="C3061" s="10">
        <v>343</v>
      </c>
      <c r="D3061" s="9">
        <v>27</v>
      </c>
      <c r="E3061" s="9">
        <v>5</v>
      </c>
      <c r="F3061" s="9">
        <v>19</v>
      </c>
      <c r="G3061" s="9">
        <v>9</v>
      </c>
    </row>
    <row r="3062" spans="1:7" x14ac:dyDescent="0.25">
      <c r="A3062" s="9">
        <v>2701006</v>
      </c>
      <c r="B3062" s="9">
        <v>27</v>
      </c>
      <c r="C3062" s="10">
        <v>6</v>
      </c>
      <c r="D3062" s="9">
        <v>1</v>
      </c>
      <c r="E3062" s="9">
        <v>6</v>
      </c>
      <c r="F3062" s="9">
        <v>7</v>
      </c>
      <c r="G3062" s="9">
        <v>22</v>
      </c>
    </row>
    <row r="3063" spans="1:7" x14ac:dyDescent="0.25">
      <c r="A3063" s="9">
        <v>2702006</v>
      </c>
      <c r="B3063" s="9">
        <v>27</v>
      </c>
      <c r="C3063" s="10">
        <v>19</v>
      </c>
      <c r="D3063" s="9">
        <v>2</v>
      </c>
      <c r="E3063" s="9">
        <v>6</v>
      </c>
      <c r="F3063" s="9">
        <v>21</v>
      </c>
      <c r="G3063" s="9">
        <v>9</v>
      </c>
    </row>
    <row r="3064" spans="1:7" x14ac:dyDescent="0.25">
      <c r="A3064" s="9">
        <v>2703006</v>
      </c>
      <c r="B3064" s="9">
        <v>27</v>
      </c>
      <c r="C3064" s="10">
        <v>32</v>
      </c>
      <c r="D3064" s="9">
        <v>3</v>
      </c>
      <c r="E3064" s="9">
        <v>6</v>
      </c>
      <c r="F3064" s="9">
        <v>8</v>
      </c>
      <c r="G3064" s="9">
        <v>23</v>
      </c>
    </row>
    <row r="3065" spans="1:7" x14ac:dyDescent="0.25">
      <c r="A3065" s="9">
        <v>2704006</v>
      </c>
      <c r="B3065" s="9">
        <v>27</v>
      </c>
      <c r="C3065" s="10">
        <v>45</v>
      </c>
      <c r="D3065" s="9">
        <v>4</v>
      </c>
      <c r="E3065" s="9">
        <v>6</v>
      </c>
      <c r="F3065" s="9">
        <v>22</v>
      </c>
      <c r="G3065" s="9">
        <v>10</v>
      </c>
    </row>
    <row r="3066" spans="1:7" x14ac:dyDescent="0.25">
      <c r="A3066" s="9">
        <v>2705006</v>
      </c>
      <c r="B3066" s="9">
        <v>27</v>
      </c>
      <c r="C3066" s="10">
        <v>58</v>
      </c>
      <c r="D3066" s="9">
        <v>5</v>
      </c>
      <c r="E3066" s="9">
        <v>6</v>
      </c>
      <c r="F3066" s="9">
        <v>9</v>
      </c>
      <c r="G3066" s="9">
        <v>24</v>
      </c>
    </row>
    <row r="3067" spans="1:7" x14ac:dyDescent="0.25">
      <c r="A3067" s="9">
        <v>2706006</v>
      </c>
      <c r="B3067" s="9">
        <v>27</v>
      </c>
      <c r="C3067" s="10">
        <v>71</v>
      </c>
      <c r="D3067" s="9">
        <v>6</v>
      </c>
      <c r="E3067" s="9">
        <v>6</v>
      </c>
      <c r="F3067" s="9">
        <v>23</v>
      </c>
      <c r="G3067" s="9">
        <v>11</v>
      </c>
    </row>
    <row r="3068" spans="1:7" x14ac:dyDescent="0.25">
      <c r="A3068" s="9">
        <v>2707006</v>
      </c>
      <c r="B3068" s="9">
        <v>27</v>
      </c>
      <c r="C3068" s="10">
        <v>84</v>
      </c>
      <c r="D3068" s="9">
        <v>7</v>
      </c>
      <c r="E3068" s="9">
        <v>6</v>
      </c>
      <c r="F3068" s="9">
        <v>10</v>
      </c>
      <c r="G3068" s="9">
        <v>25</v>
      </c>
    </row>
    <row r="3069" spans="1:7" x14ac:dyDescent="0.25">
      <c r="A3069" s="9">
        <v>2708006</v>
      </c>
      <c r="B3069" s="9">
        <v>27</v>
      </c>
      <c r="C3069" s="10">
        <v>97</v>
      </c>
      <c r="D3069" s="9">
        <v>8</v>
      </c>
      <c r="E3069" s="9">
        <v>6</v>
      </c>
      <c r="F3069" s="9">
        <v>24</v>
      </c>
      <c r="G3069" s="9">
        <v>12</v>
      </c>
    </row>
    <row r="3070" spans="1:7" x14ac:dyDescent="0.25">
      <c r="A3070" s="9">
        <v>2709006</v>
      </c>
      <c r="B3070" s="9">
        <v>27</v>
      </c>
      <c r="C3070" s="10">
        <v>110</v>
      </c>
      <c r="D3070" s="9">
        <v>9</v>
      </c>
      <c r="E3070" s="9">
        <v>6</v>
      </c>
      <c r="F3070" s="9">
        <v>11</v>
      </c>
      <c r="G3070" s="9">
        <v>26</v>
      </c>
    </row>
    <row r="3071" spans="1:7" x14ac:dyDescent="0.25">
      <c r="A3071" s="9">
        <v>2710006</v>
      </c>
      <c r="B3071" s="9">
        <v>27</v>
      </c>
      <c r="C3071" s="10">
        <v>123</v>
      </c>
      <c r="D3071" s="9">
        <v>10</v>
      </c>
      <c r="E3071" s="9">
        <v>6</v>
      </c>
      <c r="F3071" s="9">
        <v>25</v>
      </c>
      <c r="G3071" s="9">
        <v>13</v>
      </c>
    </row>
    <row r="3072" spans="1:7" x14ac:dyDescent="0.25">
      <c r="A3072" s="9">
        <v>2711006</v>
      </c>
      <c r="B3072" s="9">
        <v>27</v>
      </c>
      <c r="C3072" s="10">
        <v>136</v>
      </c>
      <c r="D3072" s="9">
        <v>11</v>
      </c>
      <c r="E3072" s="9">
        <v>6</v>
      </c>
      <c r="F3072" s="9">
        <v>12</v>
      </c>
      <c r="G3072" s="9">
        <v>27</v>
      </c>
    </row>
    <row r="3073" spans="1:7" x14ac:dyDescent="0.25">
      <c r="A3073" s="9">
        <v>2712006</v>
      </c>
      <c r="B3073" s="9">
        <v>27</v>
      </c>
      <c r="C3073" s="10">
        <v>149</v>
      </c>
      <c r="D3073" s="9">
        <v>12</v>
      </c>
      <c r="E3073" s="9">
        <v>6</v>
      </c>
      <c r="F3073" s="9">
        <v>26</v>
      </c>
      <c r="G3073" s="9">
        <v>14</v>
      </c>
    </row>
    <row r="3074" spans="1:7" x14ac:dyDescent="0.25">
      <c r="A3074" s="9">
        <v>2713006</v>
      </c>
      <c r="B3074" s="9">
        <v>27</v>
      </c>
      <c r="C3074" s="10">
        <v>162</v>
      </c>
      <c r="D3074" s="9">
        <v>13</v>
      </c>
      <c r="E3074" s="9">
        <v>6</v>
      </c>
      <c r="F3074" s="9">
        <v>13</v>
      </c>
      <c r="G3074" s="9">
        <v>1</v>
      </c>
    </row>
    <row r="3075" spans="1:7" x14ac:dyDescent="0.25">
      <c r="A3075" s="9">
        <v>2714006</v>
      </c>
      <c r="B3075" s="9">
        <v>27</v>
      </c>
      <c r="C3075" s="10">
        <v>175</v>
      </c>
      <c r="D3075" s="9">
        <v>14</v>
      </c>
      <c r="E3075" s="9">
        <v>6</v>
      </c>
      <c r="F3075" s="9">
        <v>27</v>
      </c>
      <c r="G3075" s="9">
        <v>15</v>
      </c>
    </row>
    <row r="3076" spans="1:7" x14ac:dyDescent="0.25">
      <c r="A3076" s="9">
        <v>2715006</v>
      </c>
      <c r="B3076" s="9">
        <v>27</v>
      </c>
      <c r="C3076" s="10">
        <v>188</v>
      </c>
      <c r="D3076" s="9">
        <v>15</v>
      </c>
      <c r="E3076" s="9">
        <v>6</v>
      </c>
      <c r="F3076" s="9">
        <v>14</v>
      </c>
      <c r="G3076" s="9">
        <v>2</v>
      </c>
    </row>
    <row r="3077" spans="1:7" x14ac:dyDescent="0.25">
      <c r="A3077" s="9">
        <v>2716006</v>
      </c>
      <c r="B3077" s="9">
        <v>27</v>
      </c>
      <c r="C3077" s="10">
        <v>201</v>
      </c>
      <c r="D3077" s="9">
        <v>16</v>
      </c>
      <c r="E3077" s="9">
        <v>6</v>
      </c>
      <c r="F3077" s="9">
        <v>1</v>
      </c>
      <c r="G3077" s="9">
        <v>16</v>
      </c>
    </row>
    <row r="3078" spans="1:7" x14ac:dyDescent="0.25">
      <c r="A3078" s="9">
        <v>2717006</v>
      </c>
      <c r="B3078" s="9">
        <v>27</v>
      </c>
      <c r="C3078" s="10">
        <v>214</v>
      </c>
      <c r="D3078" s="9">
        <v>17</v>
      </c>
      <c r="E3078" s="9">
        <v>6</v>
      </c>
      <c r="F3078" s="9">
        <v>15</v>
      </c>
      <c r="G3078" s="9">
        <v>3</v>
      </c>
    </row>
    <row r="3079" spans="1:7" x14ac:dyDescent="0.25">
      <c r="A3079" s="9">
        <v>2718006</v>
      </c>
      <c r="B3079" s="9">
        <v>27</v>
      </c>
      <c r="C3079" s="10">
        <v>227</v>
      </c>
      <c r="D3079" s="9">
        <v>18</v>
      </c>
      <c r="E3079" s="9">
        <v>6</v>
      </c>
      <c r="F3079" s="9">
        <v>2</v>
      </c>
      <c r="G3079" s="9">
        <v>17</v>
      </c>
    </row>
    <row r="3080" spans="1:7" x14ac:dyDescent="0.25">
      <c r="A3080" s="9">
        <v>2719006</v>
      </c>
      <c r="B3080" s="9">
        <v>27</v>
      </c>
      <c r="C3080" s="10">
        <v>240</v>
      </c>
      <c r="D3080" s="9">
        <v>19</v>
      </c>
      <c r="E3080" s="9">
        <v>6</v>
      </c>
      <c r="F3080" s="9">
        <v>16</v>
      </c>
      <c r="G3080" s="9">
        <v>4</v>
      </c>
    </row>
    <row r="3081" spans="1:7" x14ac:dyDescent="0.25">
      <c r="A3081" s="9">
        <v>2720006</v>
      </c>
      <c r="B3081" s="9">
        <v>27</v>
      </c>
      <c r="C3081" s="10">
        <v>253</v>
      </c>
      <c r="D3081" s="9">
        <v>20</v>
      </c>
      <c r="E3081" s="9">
        <v>6</v>
      </c>
      <c r="F3081" s="9">
        <v>3</v>
      </c>
      <c r="G3081" s="9">
        <v>18</v>
      </c>
    </row>
    <row r="3082" spans="1:7" x14ac:dyDescent="0.25">
      <c r="A3082" s="9">
        <v>2721006</v>
      </c>
      <c r="B3082" s="9">
        <v>27</v>
      </c>
      <c r="C3082" s="10">
        <v>266</v>
      </c>
      <c r="D3082" s="9">
        <v>21</v>
      </c>
      <c r="E3082" s="9">
        <v>6</v>
      </c>
      <c r="F3082" s="9">
        <v>17</v>
      </c>
      <c r="G3082" s="9">
        <v>5</v>
      </c>
    </row>
    <row r="3083" spans="1:7" x14ac:dyDescent="0.25">
      <c r="A3083" s="9">
        <v>2722006</v>
      </c>
      <c r="B3083" s="9">
        <v>27</v>
      </c>
      <c r="C3083" s="10">
        <v>279</v>
      </c>
      <c r="D3083" s="9">
        <v>22</v>
      </c>
      <c r="E3083" s="9">
        <v>6</v>
      </c>
      <c r="F3083" s="9">
        <v>4</v>
      </c>
      <c r="G3083" s="9">
        <v>19</v>
      </c>
    </row>
    <row r="3084" spans="1:7" x14ac:dyDescent="0.25">
      <c r="A3084" s="9">
        <v>2723006</v>
      </c>
      <c r="B3084" s="9">
        <v>27</v>
      </c>
      <c r="C3084" s="10">
        <v>292</v>
      </c>
      <c r="D3084" s="9">
        <v>23</v>
      </c>
      <c r="E3084" s="9">
        <v>6</v>
      </c>
      <c r="F3084" s="9">
        <v>18</v>
      </c>
      <c r="G3084" s="9">
        <v>6</v>
      </c>
    </row>
    <row r="3085" spans="1:7" x14ac:dyDescent="0.25">
      <c r="A3085" s="9">
        <v>2724006</v>
      </c>
      <c r="B3085" s="9">
        <v>27</v>
      </c>
      <c r="C3085" s="10">
        <v>305</v>
      </c>
      <c r="D3085" s="9">
        <v>24</v>
      </c>
      <c r="E3085" s="9">
        <v>6</v>
      </c>
      <c r="F3085" s="9">
        <v>5</v>
      </c>
      <c r="G3085" s="9">
        <v>20</v>
      </c>
    </row>
    <row r="3086" spans="1:7" x14ac:dyDescent="0.25">
      <c r="A3086" s="9">
        <v>2725006</v>
      </c>
      <c r="B3086" s="9">
        <v>27</v>
      </c>
      <c r="C3086" s="10">
        <v>318</v>
      </c>
      <c r="D3086" s="9">
        <v>25</v>
      </c>
      <c r="E3086" s="9">
        <v>6</v>
      </c>
      <c r="F3086" s="9">
        <v>19</v>
      </c>
      <c r="G3086" s="9">
        <v>7</v>
      </c>
    </row>
    <row r="3087" spans="1:7" x14ac:dyDescent="0.25">
      <c r="A3087" s="9">
        <v>2726006</v>
      </c>
      <c r="B3087" s="9">
        <v>27</v>
      </c>
      <c r="C3087" s="10">
        <v>331</v>
      </c>
      <c r="D3087" s="9">
        <v>26</v>
      </c>
      <c r="E3087" s="9">
        <v>6</v>
      </c>
      <c r="F3087" s="9">
        <v>6</v>
      </c>
      <c r="G3087" s="9">
        <v>21</v>
      </c>
    </row>
    <row r="3088" spans="1:7" x14ac:dyDescent="0.25">
      <c r="A3088" s="9">
        <v>2727006</v>
      </c>
      <c r="B3088" s="9">
        <v>27</v>
      </c>
      <c r="C3088" s="10">
        <v>344</v>
      </c>
      <c r="D3088" s="9">
        <v>27</v>
      </c>
      <c r="E3088" s="9">
        <v>6</v>
      </c>
      <c r="F3088" s="9">
        <v>20</v>
      </c>
      <c r="G3088" s="9">
        <v>8</v>
      </c>
    </row>
    <row r="3089" spans="1:7" x14ac:dyDescent="0.25">
      <c r="A3089" s="9">
        <v>2701007</v>
      </c>
      <c r="B3089" s="9">
        <v>27</v>
      </c>
      <c r="C3089" s="10">
        <v>7</v>
      </c>
      <c r="D3089" s="9">
        <v>1</v>
      </c>
      <c r="E3089" s="9">
        <v>7</v>
      </c>
      <c r="F3089" s="9">
        <v>8</v>
      </c>
      <c r="G3089" s="9">
        <v>21</v>
      </c>
    </row>
    <row r="3090" spans="1:7" x14ac:dyDescent="0.25">
      <c r="A3090" s="9">
        <v>2702007</v>
      </c>
      <c r="B3090" s="9">
        <v>27</v>
      </c>
      <c r="C3090" s="10">
        <v>20</v>
      </c>
      <c r="D3090" s="9">
        <v>2</v>
      </c>
      <c r="E3090" s="9">
        <v>7</v>
      </c>
      <c r="F3090" s="9">
        <v>22</v>
      </c>
      <c r="G3090" s="9">
        <v>8</v>
      </c>
    </row>
    <row r="3091" spans="1:7" x14ac:dyDescent="0.25">
      <c r="A3091" s="9">
        <v>2703007</v>
      </c>
      <c r="B3091" s="9">
        <v>27</v>
      </c>
      <c r="C3091" s="10">
        <v>33</v>
      </c>
      <c r="D3091" s="9">
        <v>3</v>
      </c>
      <c r="E3091" s="9">
        <v>7</v>
      </c>
      <c r="F3091" s="9">
        <v>9</v>
      </c>
      <c r="G3091" s="9">
        <v>22</v>
      </c>
    </row>
    <row r="3092" spans="1:7" x14ac:dyDescent="0.25">
      <c r="A3092" s="9">
        <v>2704007</v>
      </c>
      <c r="B3092" s="9">
        <v>27</v>
      </c>
      <c r="C3092" s="10">
        <v>46</v>
      </c>
      <c r="D3092" s="9">
        <v>4</v>
      </c>
      <c r="E3092" s="9">
        <v>7</v>
      </c>
      <c r="F3092" s="9">
        <v>23</v>
      </c>
      <c r="G3092" s="9">
        <v>9</v>
      </c>
    </row>
    <row r="3093" spans="1:7" x14ac:dyDescent="0.25">
      <c r="A3093" s="9">
        <v>2705007</v>
      </c>
      <c r="B3093" s="9">
        <v>27</v>
      </c>
      <c r="C3093" s="10">
        <v>59</v>
      </c>
      <c r="D3093" s="9">
        <v>5</v>
      </c>
      <c r="E3093" s="9">
        <v>7</v>
      </c>
      <c r="F3093" s="9">
        <v>10</v>
      </c>
      <c r="G3093" s="9">
        <v>23</v>
      </c>
    </row>
    <row r="3094" spans="1:7" x14ac:dyDescent="0.25">
      <c r="A3094" s="9">
        <v>2706007</v>
      </c>
      <c r="B3094" s="9">
        <v>27</v>
      </c>
      <c r="C3094" s="10">
        <v>72</v>
      </c>
      <c r="D3094" s="9">
        <v>6</v>
      </c>
      <c r="E3094" s="9">
        <v>7</v>
      </c>
      <c r="F3094" s="9">
        <v>24</v>
      </c>
      <c r="G3094" s="9">
        <v>10</v>
      </c>
    </row>
    <row r="3095" spans="1:7" x14ac:dyDescent="0.25">
      <c r="A3095" s="9">
        <v>2707007</v>
      </c>
      <c r="B3095" s="9">
        <v>27</v>
      </c>
      <c r="C3095" s="10">
        <v>85</v>
      </c>
      <c r="D3095" s="9">
        <v>7</v>
      </c>
      <c r="E3095" s="9">
        <v>7</v>
      </c>
      <c r="F3095" s="9">
        <v>11</v>
      </c>
      <c r="G3095" s="9">
        <v>24</v>
      </c>
    </row>
    <row r="3096" spans="1:7" x14ac:dyDescent="0.25">
      <c r="A3096" s="9">
        <v>2708007</v>
      </c>
      <c r="B3096" s="9">
        <v>27</v>
      </c>
      <c r="C3096" s="10">
        <v>98</v>
      </c>
      <c r="D3096" s="9">
        <v>8</v>
      </c>
      <c r="E3096" s="9">
        <v>7</v>
      </c>
      <c r="F3096" s="9">
        <v>25</v>
      </c>
      <c r="G3096" s="9">
        <v>11</v>
      </c>
    </row>
    <row r="3097" spans="1:7" x14ac:dyDescent="0.25">
      <c r="A3097" s="9">
        <v>2709007</v>
      </c>
      <c r="B3097" s="9">
        <v>27</v>
      </c>
      <c r="C3097" s="10">
        <v>111</v>
      </c>
      <c r="D3097" s="9">
        <v>9</v>
      </c>
      <c r="E3097" s="9">
        <v>7</v>
      </c>
      <c r="F3097" s="9">
        <v>12</v>
      </c>
      <c r="G3097" s="9">
        <v>25</v>
      </c>
    </row>
    <row r="3098" spans="1:7" x14ac:dyDescent="0.25">
      <c r="A3098" s="9">
        <v>2710007</v>
      </c>
      <c r="B3098" s="9">
        <v>27</v>
      </c>
      <c r="C3098" s="10">
        <v>124</v>
      </c>
      <c r="D3098" s="9">
        <v>10</v>
      </c>
      <c r="E3098" s="9">
        <v>7</v>
      </c>
      <c r="F3098" s="9">
        <v>26</v>
      </c>
      <c r="G3098" s="9">
        <v>12</v>
      </c>
    </row>
    <row r="3099" spans="1:7" x14ac:dyDescent="0.25">
      <c r="A3099" s="9">
        <v>2711007</v>
      </c>
      <c r="B3099" s="9">
        <v>27</v>
      </c>
      <c r="C3099" s="10">
        <v>137</v>
      </c>
      <c r="D3099" s="9">
        <v>11</v>
      </c>
      <c r="E3099" s="9">
        <v>7</v>
      </c>
      <c r="F3099" s="9">
        <v>13</v>
      </c>
      <c r="G3099" s="9">
        <v>26</v>
      </c>
    </row>
    <row r="3100" spans="1:7" x14ac:dyDescent="0.25">
      <c r="A3100" s="9">
        <v>2712007</v>
      </c>
      <c r="B3100" s="9">
        <v>27</v>
      </c>
      <c r="C3100" s="10">
        <v>150</v>
      </c>
      <c r="D3100" s="9">
        <v>12</v>
      </c>
      <c r="E3100" s="9">
        <v>7</v>
      </c>
      <c r="F3100" s="9">
        <v>27</v>
      </c>
      <c r="G3100" s="9">
        <v>13</v>
      </c>
    </row>
    <row r="3101" spans="1:7" x14ac:dyDescent="0.25">
      <c r="A3101" s="9">
        <v>2713007</v>
      </c>
      <c r="B3101" s="9">
        <v>27</v>
      </c>
      <c r="C3101" s="10">
        <v>163</v>
      </c>
      <c r="D3101" s="9">
        <v>13</v>
      </c>
      <c r="E3101" s="9">
        <v>7</v>
      </c>
      <c r="F3101" s="9">
        <v>14</v>
      </c>
      <c r="G3101" s="9">
        <v>27</v>
      </c>
    </row>
    <row r="3102" spans="1:7" x14ac:dyDescent="0.25">
      <c r="A3102" s="9">
        <v>2714007</v>
      </c>
      <c r="B3102" s="9">
        <v>27</v>
      </c>
      <c r="C3102" s="10">
        <v>176</v>
      </c>
      <c r="D3102" s="9">
        <v>14</v>
      </c>
      <c r="E3102" s="9">
        <v>7</v>
      </c>
      <c r="F3102" s="9">
        <v>1</v>
      </c>
      <c r="G3102" s="9">
        <v>14</v>
      </c>
    </row>
    <row r="3103" spans="1:7" x14ac:dyDescent="0.25">
      <c r="A3103" s="9">
        <v>2715007</v>
      </c>
      <c r="B3103" s="9">
        <v>27</v>
      </c>
      <c r="C3103" s="10">
        <v>189</v>
      </c>
      <c r="D3103" s="9">
        <v>15</v>
      </c>
      <c r="E3103" s="9">
        <v>7</v>
      </c>
      <c r="F3103" s="9">
        <v>15</v>
      </c>
      <c r="G3103" s="9">
        <v>1</v>
      </c>
    </row>
    <row r="3104" spans="1:7" x14ac:dyDescent="0.25">
      <c r="A3104" s="9">
        <v>2716007</v>
      </c>
      <c r="B3104" s="9">
        <v>27</v>
      </c>
      <c r="C3104" s="10">
        <v>202</v>
      </c>
      <c r="D3104" s="9">
        <v>16</v>
      </c>
      <c r="E3104" s="9">
        <v>7</v>
      </c>
      <c r="F3104" s="9">
        <v>2</v>
      </c>
      <c r="G3104" s="9">
        <v>15</v>
      </c>
    </row>
    <row r="3105" spans="1:7" x14ac:dyDescent="0.25">
      <c r="A3105" s="9">
        <v>2717007</v>
      </c>
      <c r="B3105" s="9">
        <v>27</v>
      </c>
      <c r="C3105" s="10">
        <v>215</v>
      </c>
      <c r="D3105" s="9">
        <v>17</v>
      </c>
      <c r="E3105" s="9">
        <v>7</v>
      </c>
      <c r="F3105" s="9">
        <v>16</v>
      </c>
      <c r="G3105" s="9">
        <v>2</v>
      </c>
    </row>
    <row r="3106" spans="1:7" x14ac:dyDescent="0.25">
      <c r="A3106" s="9">
        <v>2718007</v>
      </c>
      <c r="B3106" s="9">
        <v>27</v>
      </c>
      <c r="C3106" s="10">
        <v>228</v>
      </c>
      <c r="D3106" s="9">
        <v>18</v>
      </c>
      <c r="E3106" s="9">
        <v>7</v>
      </c>
      <c r="F3106" s="9">
        <v>3</v>
      </c>
      <c r="G3106" s="9">
        <v>16</v>
      </c>
    </row>
    <row r="3107" spans="1:7" x14ac:dyDescent="0.25">
      <c r="A3107" s="9">
        <v>2719007</v>
      </c>
      <c r="B3107" s="9">
        <v>27</v>
      </c>
      <c r="C3107" s="10">
        <v>241</v>
      </c>
      <c r="D3107" s="9">
        <v>19</v>
      </c>
      <c r="E3107" s="9">
        <v>7</v>
      </c>
      <c r="F3107" s="9">
        <v>17</v>
      </c>
      <c r="G3107" s="9">
        <v>3</v>
      </c>
    </row>
    <row r="3108" spans="1:7" x14ac:dyDescent="0.25">
      <c r="A3108" s="9">
        <v>2720007</v>
      </c>
      <c r="B3108" s="9">
        <v>27</v>
      </c>
      <c r="C3108" s="10">
        <v>254</v>
      </c>
      <c r="D3108" s="9">
        <v>20</v>
      </c>
      <c r="E3108" s="9">
        <v>7</v>
      </c>
      <c r="F3108" s="9">
        <v>4</v>
      </c>
      <c r="G3108" s="9">
        <v>17</v>
      </c>
    </row>
    <row r="3109" spans="1:7" x14ac:dyDescent="0.25">
      <c r="A3109" s="9">
        <v>2721007</v>
      </c>
      <c r="B3109" s="9">
        <v>27</v>
      </c>
      <c r="C3109" s="10">
        <v>267</v>
      </c>
      <c r="D3109" s="9">
        <v>21</v>
      </c>
      <c r="E3109" s="9">
        <v>7</v>
      </c>
      <c r="F3109" s="9">
        <v>18</v>
      </c>
      <c r="G3109" s="9">
        <v>4</v>
      </c>
    </row>
    <row r="3110" spans="1:7" x14ac:dyDescent="0.25">
      <c r="A3110" s="9">
        <v>2722007</v>
      </c>
      <c r="B3110" s="9">
        <v>27</v>
      </c>
      <c r="C3110" s="10">
        <v>280</v>
      </c>
      <c r="D3110" s="9">
        <v>22</v>
      </c>
      <c r="E3110" s="9">
        <v>7</v>
      </c>
      <c r="F3110" s="9">
        <v>5</v>
      </c>
      <c r="G3110" s="9">
        <v>18</v>
      </c>
    </row>
    <row r="3111" spans="1:7" x14ac:dyDescent="0.25">
      <c r="A3111" s="9">
        <v>2723007</v>
      </c>
      <c r="B3111" s="9">
        <v>27</v>
      </c>
      <c r="C3111" s="10">
        <v>293</v>
      </c>
      <c r="D3111" s="9">
        <v>23</v>
      </c>
      <c r="E3111" s="9">
        <v>7</v>
      </c>
      <c r="F3111" s="9">
        <v>19</v>
      </c>
      <c r="G3111" s="9">
        <v>5</v>
      </c>
    </row>
    <row r="3112" spans="1:7" x14ac:dyDescent="0.25">
      <c r="A3112" s="9">
        <v>2724007</v>
      </c>
      <c r="B3112" s="9">
        <v>27</v>
      </c>
      <c r="C3112" s="10">
        <v>306</v>
      </c>
      <c r="D3112" s="9">
        <v>24</v>
      </c>
      <c r="E3112" s="9">
        <v>7</v>
      </c>
      <c r="F3112" s="9">
        <v>6</v>
      </c>
      <c r="G3112" s="9">
        <v>19</v>
      </c>
    </row>
    <row r="3113" spans="1:7" x14ac:dyDescent="0.25">
      <c r="A3113" s="9">
        <v>2725007</v>
      </c>
      <c r="B3113" s="9">
        <v>27</v>
      </c>
      <c r="C3113" s="10">
        <v>319</v>
      </c>
      <c r="D3113" s="9">
        <v>25</v>
      </c>
      <c r="E3113" s="9">
        <v>7</v>
      </c>
      <c r="F3113" s="9">
        <v>20</v>
      </c>
      <c r="G3113" s="9">
        <v>6</v>
      </c>
    </row>
    <row r="3114" spans="1:7" x14ac:dyDescent="0.25">
      <c r="A3114" s="9">
        <v>2726007</v>
      </c>
      <c r="B3114" s="9">
        <v>27</v>
      </c>
      <c r="C3114" s="10">
        <v>332</v>
      </c>
      <c r="D3114" s="9">
        <v>26</v>
      </c>
      <c r="E3114" s="9">
        <v>7</v>
      </c>
      <c r="F3114" s="9">
        <v>7</v>
      </c>
      <c r="G3114" s="9">
        <v>20</v>
      </c>
    </row>
    <row r="3115" spans="1:7" x14ac:dyDescent="0.25">
      <c r="A3115" s="9">
        <v>2727007</v>
      </c>
      <c r="B3115" s="9">
        <v>27</v>
      </c>
      <c r="C3115" s="10">
        <v>345</v>
      </c>
      <c r="D3115" s="9">
        <v>27</v>
      </c>
      <c r="E3115" s="9">
        <v>7</v>
      </c>
      <c r="F3115" s="9">
        <v>21</v>
      </c>
      <c r="G3115" s="9">
        <v>7</v>
      </c>
    </row>
    <row r="3116" spans="1:7" x14ac:dyDescent="0.25">
      <c r="A3116" s="9">
        <v>2701008</v>
      </c>
      <c r="B3116" s="9">
        <v>27</v>
      </c>
      <c r="C3116" s="10">
        <v>8</v>
      </c>
      <c r="D3116" s="9">
        <v>1</v>
      </c>
      <c r="E3116" s="9">
        <v>8</v>
      </c>
      <c r="F3116" s="9">
        <v>9</v>
      </c>
      <c r="G3116" s="9">
        <v>20</v>
      </c>
    </row>
    <row r="3117" spans="1:7" x14ac:dyDescent="0.25">
      <c r="A3117" s="9">
        <v>2702008</v>
      </c>
      <c r="B3117" s="9">
        <v>27</v>
      </c>
      <c r="C3117" s="10">
        <v>21</v>
      </c>
      <c r="D3117" s="9">
        <v>2</v>
      </c>
      <c r="E3117" s="9">
        <v>8</v>
      </c>
      <c r="F3117" s="9">
        <v>23</v>
      </c>
      <c r="G3117" s="9">
        <v>7</v>
      </c>
    </row>
    <row r="3118" spans="1:7" x14ac:dyDescent="0.25">
      <c r="A3118" s="9">
        <v>2703008</v>
      </c>
      <c r="B3118" s="9">
        <v>27</v>
      </c>
      <c r="C3118" s="10">
        <v>34</v>
      </c>
      <c r="D3118" s="9">
        <v>3</v>
      </c>
      <c r="E3118" s="9">
        <v>8</v>
      </c>
      <c r="F3118" s="9">
        <v>10</v>
      </c>
      <c r="G3118" s="9">
        <v>21</v>
      </c>
    </row>
    <row r="3119" spans="1:7" x14ac:dyDescent="0.25">
      <c r="A3119" s="9">
        <v>2704008</v>
      </c>
      <c r="B3119" s="9">
        <v>27</v>
      </c>
      <c r="C3119" s="10">
        <v>47</v>
      </c>
      <c r="D3119" s="9">
        <v>4</v>
      </c>
      <c r="E3119" s="9">
        <v>8</v>
      </c>
      <c r="F3119" s="9">
        <v>24</v>
      </c>
      <c r="G3119" s="9">
        <v>8</v>
      </c>
    </row>
    <row r="3120" spans="1:7" x14ac:dyDescent="0.25">
      <c r="A3120" s="9">
        <v>2705008</v>
      </c>
      <c r="B3120" s="9">
        <v>27</v>
      </c>
      <c r="C3120" s="10">
        <v>60</v>
      </c>
      <c r="D3120" s="9">
        <v>5</v>
      </c>
      <c r="E3120" s="9">
        <v>8</v>
      </c>
      <c r="F3120" s="9">
        <v>11</v>
      </c>
      <c r="G3120" s="9">
        <v>22</v>
      </c>
    </row>
    <row r="3121" spans="1:7" x14ac:dyDescent="0.25">
      <c r="A3121" s="9">
        <v>2706008</v>
      </c>
      <c r="B3121" s="9">
        <v>27</v>
      </c>
      <c r="C3121" s="10">
        <v>73</v>
      </c>
      <c r="D3121" s="9">
        <v>6</v>
      </c>
      <c r="E3121" s="9">
        <v>8</v>
      </c>
      <c r="F3121" s="9">
        <v>25</v>
      </c>
      <c r="G3121" s="9">
        <v>9</v>
      </c>
    </row>
    <row r="3122" spans="1:7" x14ac:dyDescent="0.25">
      <c r="A3122" s="9">
        <v>2707008</v>
      </c>
      <c r="B3122" s="9">
        <v>27</v>
      </c>
      <c r="C3122" s="10">
        <v>86</v>
      </c>
      <c r="D3122" s="9">
        <v>7</v>
      </c>
      <c r="E3122" s="9">
        <v>8</v>
      </c>
      <c r="F3122" s="9">
        <v>12</v>
      </c>
      <c r="G3122" s="9">
        <v>23</v>
      </c>
    </row>
    <row r="3123" spans="1:7" x14ac:dyDescent="0.25">
      <c r="A3123" s="9">
        <v>2708008</v>
      </c>
      <c r="B3123" s="9">
        <v>27</v>
      </c>
      <c r="C3123" s="10">
        <v>99</v>
      </c>
      <c r="D3123" s="9">
        <v>8</v>
      </c>
      <c r="E3123" s="9">
        <v>8</v>
      </c>
      <c r="F3123" s="9">
        <v>26</v>
      </c>
      <c r="G3123" s="9">
        <v>10</v>
      </c>
    </row>
    <row r="3124" spans="1:7" x14ac:dyDescent="0.25">
      <c r="A3124" s="9">
        <v>2709008</v>
      </c>
      <c r="B3124" s="9">
        <v>27</v>
      </c>
      <c r="C3124" s="10">
        <v>112</v>
      </c>
      <c r="D3124" s="9">
        <v>9</v>
      </c>
      <c r="E3124" s="9">
        <v>8</v>
      </c>
      <c r="F3124" s="9">
        <v>13</v>
      </c>
      <c r="G3124" s="9">
        <v>24</v>
      </c>
    </row>
    <row r="3125" spans="1:7" x14ac:dyDescent="0.25">
      <c r="A3125" s="9">
        <v>2710008</v>
      </c>
      <c r="B3125" s="9">
        <v>27</v>
      </c>
      <c r="C3125" s="10">
        <v>125</v>
      </c>
      <c r="D3125" s="9">
        <v>10</v>
      </c>
      <c r="E3125" s="9">
        <v>8</v>
      </c>
      <c r="F3125" s="9">
        <v>27</v>
      </c>
      <c r="G3125" s="9">
        <v>11</v>
      </c>
    </row>
    <row r="3126" spans="1:7" x14ac:dyDescent="0.25">
      <c r="A3126" s="9">
        <v>2711008</v>
      </c>
      <c r="B3126" s="9">
        <v>27</v>
      </c>
      <c r="C3126" s="10">
        <v>138</v>
      </c>
      <c r="D3126" s="9">
        <v>11</v>
      </c>
      <c r="E3126" s="9">
        <v>8</v>
      </c>
      <c r="F3126" s="9">
        <v>14</v>
      </c>
      <c r="G3126" s="9">
        <v>25</v>
      </c>
    </row>
    <row r="3127" spans="1:7" x14ac:dyDescent="0.25">
      <c r="A3127" s="9">
        <v>2712008</v>
      </c>
      <c r="B3127" s="9">
        <v>27</v>
      </c>
      <c r="C3127" s="10">
        <v>151</v>
      </c>
      <c r="D3127" s="9">
        <v>12</v>
      </c>
      <c r="E3127" s="9">
        <v>8</v>
      </c>
      <c r="F3127" s="9">
        <v>1</v>
      </c>
      <c r="G3127" s="9">
        <v>12</v>
      </c>
    </row>
    <row r="3128" spans="1:7" x14ac:dyDescent="0.25">
      <c r="A3128" s="9">
        <v>2713008</v>
      </c>
      <c r="B3128" s="9">
        <v>27</v>
      </c>
      <c r="C3128" s="10">
        <v>164</v>
      </c>
      <c r="D3128" s="9">
        <v>13</v>
      </c>
      <c r="E3128" s="9">
        <v>8</v>
      </c>
      <c r="F3128" s="9">
        <v>15</v>
      </c>
      <c r="G3128" s="9">
        <v>26</v>
      </c>
    </row>
    <row r="3129" spans="1:7" x14ac:dyDescent="0.25">
      <c r="A3129" s="9">
        <v>2714008</v>
      </c>
      <c r="B3129" s="9">
        <v>27</v>
      </c>
      <c r="C3129" s="10">
        <v>177</v>
      </c>
      <c r="D3129" s="9">
        <v>14</v>
      </c>
      <c r="E3129" s="9">
        <v>8</v>
      </c>
      <c r="F3129" s="9">
        <v>2</v>
      </c>
      <c r="G3129" s="9">
        <v>13</v>
      </c>
    </row>
    <row r="3130" spans="1:7" x14ac:dyDescent="0.25">
      <c r="A3130" s="9">
        <v>2715008</v>
      </c>
      <c r="B3130" s="9">
        <v>27</v>
      </c>
      <c r="C3130" s="10">
        <v>190</v>
      </c>
      <c r="D3130" s="9">
        <v>15</v>
      </c>
      <c r="E3130" s="9">
        <v>8</v>
      </c>
      <c r="F3130" s="9">
        <v>16</v>
      </c>
      <c r="G3130" s="9">
        <v>27</v>
      </c>
    </row>
    <row r="3131" spans="1:7" x14ac:dyDescent="0.25">
      <c r="A3131" s="9">
        <v>2716008</v>
      </c>
      <c r="B3131" s="9">
        <v>27</v>
      </c>
      <c r="C3131" s="10">
        <v>203</v>
      </c>
      <c r="D3131" s="9">
        <v>16</v>
      </c>
      <c r="E3131" s="9">
        <v>8</v>
      </c>
      <c r="F3131" s="9">
        <v>3</v>
      </c>
      <c r="G3131" s="9">
        <v>14</v>
      </c>
    </row>
    <row r="3132" spans="1:7" x14ac:dyDescent="0.25">
      <c r="A3132" s="9">
        <v>2717008</v>
      </c>
      <c r="B3132" s="9">
        <v>27</v>
      </c>
      <c r="C3132" s="10">
        <v>216</v>
      </c>
      <c r="D3132" s="9">
        <v>17</v>
      </c>
      <c r="E3132" s="9">
        <v>8</v>
      </c>
      <c r="F3132" s="9">
        <v>17</v>
      </c>
      <c r="G3132" s="9">
        <v>1</v>
      </c>
    </row>
    <row r="3133" spans="1:7" x14ac:dyDescent="0.25">
      <c r="A3133" s="9">
        <v>2718008</v>
      </c>
      <c r="B3133" s="9">
        <v>27</v>
      </c>
      <c r="C3133" s="10">
        <v>229</v>
      </c>
      <c r="D3133" s="9">
        <v>18</v>
      </c>
      <c r="E3133" s="9">
        <v>8</v>
      </c>
      <c r="F3133" s="9">
        <v>4</v>
      </c>
      <c r="G3133" s="9">
        <v>15</v>
      </c>
    </row>
    <row r="3134" spans="1:7" x14ac:dyDescent="0.25">
      <c r="A3134" s="9">
        <v>2719008</v>
      </c>
      <c r="B3134" s="9">
        <v>27</v>
      </c>
      <c r="C3134" s="10">
        <v>242</v>
      </c>
      <c r="D3134" s="9">
        <v>19</v>
      </c>
      <c r="E3134" s="9">
        <v>8</v>
      </c>
      <c r="F3134" s="9">
        <v>18</v>
      </c>
      <c r="G3134" s="9">
        <v>2</v>
      </c>
    </row>
    <row r="3135" spans="1:7" x14ac:dyDescent="0.25">
      <c r="A3135" s="9">
        <v>2720008</v>
      </c>
      <c r="B3135" s="9">
        <v>27</v>
      </c>
      <c r="C3135" s="10">
        <v>255</v>
      </c>
      <c r="D3135" s="9">
        <v>20</v>
      </c>
      <c r="E3135" s="9">
        <v>8</v>
      </c>
      <c r="F3135" s="9">
        <v>5</v>
      </c>
      <c r="G3135" s="9">
        <v>16</v>
      </c>
    </row>
    <row r="3136" spans="1:7" x14ac:dyDescent="0.25">
      <c r="A3136" s="9">
        <v>2721008</v>
      </c>
      <c r="B3136" s="9">
        <v>27</v>
      </c>
      <c r="C3136" s="10">
        <v>268</v>
      </c>
      <c r="D3136" s="9">
        <v>21</v>
      </c>
      <c r="E3136" s="9">
        <v>8</v>
      </c>
      <c r="F3136" s="9">
        <v>19</v>
      </c>
      <c r="G3136" s="9">
        <v>3</v>
      </c>
    </row>
    <row r="3137" spans="1:7" x14ac:dyDescent="0.25">
      <c r="A3137" s="9">
        <v>2722008</v>
      </c>
      <c r="B3137" s="9">
        <v>27</v>
      </c>
      <c r="C3137" s="10">
        <v>281</v>
      </c>
      <c r="D3137" s="9">
        <v>22</v>
      </c>
      <c r="E3137" s="9">
        <v>8</v>
      </c>
      <c r="F3137" s="9">
        <v>6</v>
      </c>
      <c r="G3137" s="9">
        <v>17</v>
      </c>
    </row>
    <row r="3138" spans="1:7" x14ac:dyDescent="0.25">
      <c r="A3138" s="9">
        <v>2723008</v>
      </c>
      <c r="B3138" s="9">
        <v>27</v>
      </c>
      <c r="C3138" s="10">
        <v>294</v>
      </c>
      <c r="D3138" s="9">
        <v>23</v>
      </c>
      <c r="E3138" s="9">
        <v>8</v>
      </c>
      <c r="F3138" s="9">
        <v>20</v>
      </c>
      <c r="G3138" s="9">
        <v>4</v>
      </c>
    </row>
    <row r="3139" spans="1:7" x14ac:dyDescent="0.25">
      <c r="A3139" s="9">
        <v>2724008</v>
      </c>
      <c r="B3139" s="9">
        <v>27</v>
      </c>
      <c r="C3139" s="10">
        <v>307</v>
      </c>
      <c r="D3139" s="9">
        <v>24</v>
      </c>
      <c r="E3139" s="9">
        <v>8</v>
      </c>
      <c r="F3139" s="9">
        <v>7</v>
      </c>
      <c r="G3139" s="9">
        <v>18</v>
      </c>
    </row>
    <row r="3140" spans="1:7" x14ac:dyDescent="0.25">
      <c r="A3140" s="9">
        <v>2725008</v>
      </c>
      <c r="B3140" s="9">
        <v>27</v>
      </c>
      <c r="C3140" s="10">
        <v>320</v>
      </c>
      <c r="D3140" s="9">
        <v>25</v>
      </c>
      <c r="E3140" s="9">
        <v>8</v>
      </c>
      <c r="F3140" s="9">
        <v>21</v>
      </c>
      <c r="G3140" s="9">
        <v>5</v>
      </c>
    </row>
    <row r="3141" spans="1:7" x14ac:dyDescent="0.25">
      <c r="A3141" s="9">
        <v>2726008</v>
      </c>
      <c r="B3141" s="9">
        <v>27</v>
      </c>
      <c r="C3141" s="10">
        <v>333</v>
      </c>
      <c r="D3141" s="9">
        <v>26</v>
      </c>
      <c r="E3141" s="9">
        <v>8</v>
      </c>
      <c r="F3141" s="9">
        <v>8</v>
      </c>
      <c r="G3141" s="9">
        <v>19</v>
      </c>
    </row>
    <row r="3142" spans="1:7" x14ac:dyDescent="0.25">
      <c r="A3142" s="9">
        <v>2727008</v>
      </c>
      <c r="B3142" s="9">
        <v>27</v>
      </c>
      <c r="C3142" s="10">
        <v>346</v>
      </c>
      <c r="D3142" s="9">
        <v>27</v>
      </c>
      <c r="E3142" s="9">
        <v>8</v>
      </c>
      <c r="F3142" s="9">
        <v>22</v>
      </c>
      <c r="G3142" s="9">
        <v>6</v>
      </c>
    </row>
    <row r="3143" spans="1:7" x14ac:dyDescent="0.25">
      <c r="A3143" s="9">
        <v>2701009</v>
      </c>
      <c r="B3143" s="9">
        <v>27</v>
      </c>
      <c r="C3143" s="10">
        <v>9</v>
      </c>
      <c r="D3143" s="9">
        <v>1</v>
      </c>
      <c r="E3143" s="9">
        <v>9</v>
      </c>
      <c r="F3143" s="9">
        <v>10</v>
      </c>
      <c r="G3143" s="9">
        <v>19</v>
      </c>
    </row>
    <row r="3144" spans="1:7" x14ac:dyDescent="0.25">
      <c r="A3144" s="9">
        <v>2702009</v>
      </c>
      <c r="B3144" s="9">
        <v>27</v>
      </c>
      <c r="C3144" s="10">
        <v>22</v>
      </c>
      <c r="D3144" s="9">
        <v>2</v>
      </c>
      <c r="E3144" s="9">
        <v>9</v>
      </c>
      <c r="F3144" s="9">
        <v>24</v>
      </c>
      <c r="G3144" s="9">
        <v>6</v>
      </c>
    </row>
    <row r="3145" spans="1:7" x14ac:dyDescent="0.25">
      <c r="A3145" s="9">
        <v>2703009</v>
      </c>
      <c r="B3145" s="9">
        <v>27</v>
      </c>
      <c r="C3145" s="10">
        <v>35</v>
      </c>
      <c r="D3145" s="9">
        <v>3</v>
      </c>
      <c r="E3145" s="9">
        <v>9</v>
      </c>
      <c r="F3145" s="9">
        <v>11</v>
      </c>
      <c r="G3145" s="9">
        <v>20</v>
      </c>
    </row>
    <row r="3146" spans="1:7" x14ac:dyDescent="0.25">
      <c r="A3146" s="9">
        <v>2704009</v>
      </c>
      <c r="B3146" s="9">
        <v>27</v>
      </c>
      <c r="C3146" s="10">
        <v>48</v>
      </c>
      <c r="D3146" s="9">
        <v>4</v>
      </c>
      <c r="E3146" s="9">
        <v>9</v>
      </c>
      <c r="F3146" s="9">
        <v>25</v>
      </c>
      <c r="G3146" s="9">
        <v>7</v>
      </c>
    </row>
    <row r="3147" spans="1:7" x14ac:dyDescent="0.25">
      <c r="A3147" s="9">
        <v>2705009</v>
      </c>
      <c r="B3147" s="9">
        <v>27</v>
      </c>
      <c r="C3147" s="10">
        <v>61</v>
      </c>
      <c r="D3147" s="9">
        <v>5</v>
      </c>
      <c r="E3147" s="9">
        <v>9</v>
      </c>
      <c r="F3147" s="9">
        <v>12</v>
      </c>
      <c r="G3147" s="9">
        <v>21</v>
      </c>
    </row>
    <row r="3148" spans="1:7" x14ac:dyDescent="0.25">
      <c r="A3148" s="9">
        <v>2706009</v>
      </c>
      <c r="B3148" s="9">
        <v>27</v>
      </c>
      <c r="C3148" s="10">
        <v>74</v>
      </c>
      <c r="D3148" s="9">
        <v>6</v>
      </c>
      <c r="E3148" s="9">
        <v>9</v>
      </c>
      <c r="F3148" s="9">
        <v>26</v>
      </c>
      <c r="G3148" s="9">
        <v>8</v>
      </c>
    </row>
    <row r="3149" spans="1:7" x14ac:dyDescent="0.25">
      <c r="A3149" s="9">
        <v>2707009</v>
      </c>
      <c r="B3149" s="9">
        <v>27</v>
      </c>
      <c r="C3149" s="10">
        <v>87</v>
      </c>
      <c r="D3149" s="9">
        <v>7</v>
      </c>
      <c r="E3149" s="9">
        <v>9</v>
      </c>
      <c r="F3149" s="9">
        <v>13</v>
      </c>
      <c r="G3149" s="9">
        <v>22</v>
      </c>
    </row>
    <row r="3150" spans="1:7" x14ac:dyDescent="0.25">
      <c r="A3150" s="9">
        <v>2708009</v>
      </c>
      <c r="B3150" s="9">
        <v>27</v>
      </c>
      <c r="C3150" s="10">
        <v>100</v>
      </c>
      <c r="D3150" s="9">
        <v>8</v>
      </c>
      <c r="E3150" s="9">
        <v>9</v>
      </c>
      <c r="F3150" s="9">
        <v>27</v>
      </c>
      <c r="G3150" s="9">
        <v>9</v>
      </c>
    </row>
    <row r="3151" spans="1:7" x14ac:dyDescent="0.25">
      <c r="A3151" s="9">
        <v>2709009</v>
      </c>
      <c r="B3151" s="9">
        <v>27</v>
      </c>
      <c r="C3151" s="10">
        <v>113</v>
      </c>
      <c r="D3151" s="9">
        <v>9</v>
      </c>
      <c r="E3151" s="9">
        <v>9</v>
      </c>
      <c r="F3151" s="9">
        <v>14</v>
      </c>
      <c r="G3151" s="9">
        <v>23</v>
      </c>
    </row>
    <row r="3152" spans="1:7" x14ac:dyDescent="0.25">
      <c r="A3152" s="9">
        <v>2710009</v>
      </c>
      <c r="B3152" s="9">
        <v>27</v>
      </c>
      <c r="C3152" s="10">
        <v>126</v>
      </c>
      <c r="D3152" s="9">
        <v>10</v>
      </c>
      <c r="E3152" s="9">
        <v>9</v>
      </c>
      <c r="F3152" s="9">
        <v>1</v>
      </c>
      <c r="G3152" s="9">
        <v>10</v>
      </c>
    </row>
    <row r="3153" spans="1:7" x14ac:dyDescent="0.25">
      <c r="A3153" s="9">
        <v>2711009</v>
      </c>
      <c r="B3153" s="9">
        <v>27</v>
      </c>
      <c r="C3153" s="10">
        <v>139</v>
      </c>
      <c r="D3153" s="9">
        <v>11</v>
      </c>
      <c r="E3153" s="9">
        <v>9</v>
      </c>
      <c r="F3153" s="9">
        <v>15</v>
      </c>
      <c r="G3153" s="9">
        <v>24</v>
      </c>
    </row>
    <row r="3154" spans="1:7" x14ac:dyDescent="0.25">
      <c r="A3154" s="9">
        <v>2712009</v>
      </c>
      <c r="B3154" s="9">
        <v>27</v>
      </c>
      <c r="C3154" s="10">
        <v>152</v>
      </c>
      <c r="D3154" s="9">
        <v>12</v>
      </c>
      <c r="E3154" s="9">
        <v>9</v>
      </c>
      <c r="F3154" s="9">
        <v>2</v>
      </c>
      <c r="G3154" s="9">
        <v>11</v>
      </c>
    </row>
    <row r="3155" spans="1:7" x14ac:dyDescent="0.25">
      <c r="A3155" s="9">
        <v>2713009</v>
      </c>
      <c r="B3155" s="9">
        <v>27</v>
      </c>
      <c r="C3155" s="10">
        <v>165</v>
      </c>
      <c r="D3155" s="9">
        <v>13</v>
      </c>
      <c r="E3155" s="9">
        <v>9</v>
      </c>
      <c r="F3155" s="9">
        <v>16</v>
      </c>
      <c r="G3155" s="9">
        <v>25</v>
      </c>
    </row>
    <row r="3156" spans="1:7" x14ac:dyDescent="0.25">
      <c r="A3156" s="9">
        <v>2714009</v>
      </c>
      <c r="B3156" s="9">
        <v>27</v>
      </c>
      <c r="C3156" s="10">
        <v>178</v>
      </c>
      <c r="D3156" s="9">
        <v>14</v>
      </c>
      <c r="E3156" s="9">
        <v>9</v>
      </c>
      <c r="F3156" s="9">
        <v>3</v>
      </c>
      <c r="G3156" s="9">
        <v>12</v>
      </c>
    </row>
    <row r="3157" spans="1:7" x14ac:dyDescent="0.25">
      <c r="A3157" s="9">
        <v>2715009</v>
      </c>
      <c r="B3157" s="9">
        <v>27</v>
      </c>
      <c r="C3157" s="10">
        <v>191</v>
      </c>
      <c r="D3157" s="9">
        <v>15</v>
      </c>
      <c r="E3157" s="9">
        <v>9</v>
      </c>
      <c r="F3157" s="9">
        <v>17</v>
      </c>
      <c r="G3157" s="9">
        <v>26</v>
      </c>
    </row>
    <row r="3158" spans="1:7" x14ac:dyDescent="0.25">
      <c r="A3158" s="9">
        <v>2716009</v>
      </c>
      <c r="B3158" s="9">
        <v>27</v>
      </c>
      <c r="C3158" s="10">
        <v>204</v>
      </c>
      <c r="D3158" s="9">
        <v>16</v>
      </c>
      <c r="E3158" s="9">
        <v>9</v>
      </c>
      <c r="F3158" s="9">
        <v>4</v>
      </c>
      <c r="G3158" s="9">
        <v>13</v>
      </c>
    </row>
    <row r="3159" spans="1:7" x14ac:dyDescent="0.25">
      <c r="A3159" s="9">
        <v>2717009</v>
      </c>
      <c r="B3159" s="9">
        <v>27</v>
      </c>
      <c r="C3159" s="10">
        <v>217</v>
      </c>
      <c r="D3159" s="9">
        <v>17</v>
      </c>
      <c r="E3159" s="9">
        <v>9</v>
      </c>
      <c r="F3159" s="9">
        <v>18</v>
      </c>
      <c r="G3159" s="9">
        <v>27</v>
      </c>
    </row>
    <row r="3160" spans="1:7" x14ac:dyDescent="0.25">
      <c r="A3160" s="9">
        <v>2718009</v>
      </c>
      <c r="B3160" s="9">
        <v>27</v>
      </c>
      <c r="C3160" s="10">
        <v>230</v>
      </c>
      <c r="D3160" s="9">
        <v>18</v>
      </c>
      <c r="E3160" s="9">
        <v>9</v>
      </c>
      <c r="F3160" s="9">
        <v>5</v>
      </c>
      <c r="G3160" s="9">
        <v>14</v>
      </c>
    </row>
    <row r="3161" spans="1:7" x14ac:dyDescent="0.25">
      <c r="A3161" s="9">
        <v>2719009</v>
      </c>
      <c r="B3161" s="9">
        <v>27</v>
      </c>
      <c r="C3161" s="10">
        <v>243</v>
      </c>
      <c r="D3161" s="9">
        <v>19</v>
      </c>
      <c r="E3161" s="9">
        <v>9</v>
      </c>
      <c r="F3161" s="9">
        <v>19</v>
      </c>
      <c r="G3161" s="9">
        <v>1</v>
      </c>
    </row>
    <row r="3162" spans="1:7" x14ac:dyDescent="0.25">
      <c r="A3162" s="9">
        <v>2720009</v>
      </c>
      <c r="B3162" s="9">
        <v>27</v>
      </c>
      <c r="C3162" s="10">
        <v>256</v>
      </c>
      <c r="D3162" s="9">
        <v>20</v>
      </c>
      <c r="E3162" s="9">
        <v>9</v>
      </c>
      <c r="F3162" s="9">
        <v>6</v>
      </c>
      <c r="G3162" s="9">
        <v>15</v>
      </c>
    </row>
    <row r="3163" spans="1:7" x14ac:dyDescent="0.25">
      <c r="A3163" s="9">
        <v>2721009</v>
      </c>
      <c r="B3163" s="9">
        <v>27</v>
      </c>
      <c r="C3163" s="10">
        <v>269</v>
      </c>
      <c r="D3163" s="9">
        <v>21</v>
      </c>
      <c r="E3163" s="9">
        <v>9</v>
      </c>
      <c r="F3163" s="9">
        <v>20</v>
      </c>
      <c r="G3163" s="9">
        <v>2</v>
      </c>
    </row>
    <row r="3164" spans="1:7" x14ac:dyDescent="0.25">
      <c r="A3164" s="9">
        <v>2722009</v>
      </c>
      <c r="B3164" s="9">
        <v>27</v>
      </c>
      <c r="C3164" s="10">
        <v>282</v>
      </c>
      <c r="D3164" s="9">
        <v>22</v>
      </c>
      <c r="E3164" s="9">
        <v>9</v>
      </c>
      <c r="F3164" s="9">
        <v>7</v>
      </c>
      <c r="G3164" s="9">
        <v>16</v>
      </c>
    </row>
    <row r="3165" spans="1:7" x14ac:dyDescent="0.25">
      <c r="A3165" s="9">
        <v>2723009</v>
      </c>
      <c r="B3165" s="9">
        <v>27</v>
      </c>
      <c r="C3165" s="10">
        <v>295</v>
      </c>
      <c r="D3165" s="9">
        <v>23</v>
      </c>
      <c r="E3165" s="9">
        <v>9</v>
      </c>
      <c r="F3165" s="9">
        <v>21</v>
      </c>
      <c r="G3165" s="9">
        <v>3</v>
      </c>
    </row>
    <row r="3166" spans="1:7" x14ac:dyDescent="0.25">
      <c r="A3166" s="9">
        <v>2724009</v>
      </c>
      <c r="B3166" s="9">
        <v>27</v>
      </c>
      <c r="C3166" s="10">
        <v>308</v>
      </c>
      <c r="D3166" s="9">
        <v>24</v>
      </c>
      <c r="E3166" s="9">
        <v>9</v>
      </c>
      <c r="F3166" s="9">
        <v>8</v>
      </c>
      <c r="G3166" s="9">
        <v>17</v>
      </c>
    </row>
    <row r="3167" spans="1:7" x14ac:dyDescent="0.25">
      <c r="A3167" s="9">
        <v>2725009</v>
      </c>
      <c r="B3167" s="9">
        <v>27</v>
      </c>
      <c r="C3167" s="10">
        <v>321</v>
      </c>
      <c r="D3167" s="9">
        <v>25</v>
      </c>
      <c r="E3167" s="9">
        <v>9</v>
      </c>
      <c r="F3167" s="9">
        <v>22</v>
      </c>
      <c r="G3167" s="9">
        <v>4</v>
      </c>
    </row>
    <row r="3168" spans="1:7" x14ac:dyDescent="0.25">
      <c r="A3168" s="9">
        <v>2726009</v>
      </c>
      <c r="B3168" s="9">
        <v>27</v>
      </c>
      <c r="C3168" s="10">
        <v>334</v>
      </c>
      <c r="D3168" s="9">
        <v>26</v>
      </c>
      <c r="E3168" s="9">
        <v>9</v>
      </c>
      <c r="F3168" s="9">
        <v>9</v>
      </c>
      <c r="G3168" s="9">
        <v>18</v>
      </c>
    </row>
    <row r="3169" spans="1:7" x14ac:dyDescent="0.25">
      <c r="A3169" s="9">
        <v>2727009</v>
      </c>
      <c r="B3169" s="9">
        <v>27</v>
      </c>
      <c r="C3169" s="10">
        <v>347</v>
      </c>
      <c r="D3169" s="9">
        <v>27</v>
      </c>
      <c r="E3169" s="9">
        <v>9</v>
      </c>
      <c r="F3169" s="9">
        <v>23</v>
      </c>
      <c r="G3169" s="9">
        <v>5</v>
      </c>
    </row>
    <row r="3170" spans="1:7" x14ac:dyDescent="0.25">
      <c r="A3170" s="9">
        <v>2701010</v>
      </c>
      <c r="B3170" s="9">
        <v>27</v>
      </c>
      <c r="C3170" s="10">
        <v>10</v>
      </c>
      <c r="D3170" s="9">
        <v>1</v>
      </c>
      <c r="E3170" s="9">
        <v>10</v>
      </c>
      <c r="F3170" s="9">
        <v>11</v>
      </c>
      <c r="G3170" s="9">
        <v>18</v>
      </c>
    </row>
    <row r="3171" spans="1:7" x14ac:dyDescent="0.25">
      <c r="A3171" s="9">
        <v>2702010</v>
      </c>
      <c r="B3171" s="9">
        <v>27</v>
      </c>
      <c r="C3171" s="10">
        <v>23</v>
      </c>
      <c r="D3171" s="9">
        <v>2</v>
      </c>
      <c r="E3171" s="9">
        <v>10</v>
      </c>
      <c r="F3171" s="9">
        <v>25</v>
      </c>
      <c r="G3171" s="9">
        <v>5</v>
      </c>
    </row>
    <row r="3172" spans="1:7" x14ac:dyDescent="0.25">
      <c r="A3172" s="9">
        <v>2703010</v>
      </c>
      <c r="B3172" s="9">
        <v>27</v>
      </c>
      <c r="C3172" s="10">
        <v>36</v>
      </c>
      <c r="D3172" s="9">
        <v>3</v>
      </c>
      <c r="E3172" s="9">
        <v>10</v>
      </c>
      <c r="F3172" s="9">
        <v>12</v>
      </c>
      <c r="G3172" s="9">
        <v>19</v>
      </c>
    </row>
    <row r="3173" spans="1:7" x14ac:dyDescent="0.25">
      <c r="A3173" s="9">
        <v>2704010</v>
      </c>
      <c r="B3173" s="9">
        <v>27</v>
      </c>
      <c r="C3173" s="10">
        <v>49</v>
      </c>
      <c r="D3173" s="9">
        <v>4</v>
      </c>
      <c r="E3173" s="9">
        <v>10</v>
      </c>
      <c r="F3173" s="9">
        <v>26</v>
      </c>
      <c r="G3173" s="9">
        <v>6</v>
      </c>
    </row>
    <row r="3174" spans="1:7" x14ac:dyDescent="0.25">
      <c r="A3174" s="9">
        <v>2705010</v>
      </c>
      <c r="B3174" s="9">
        <v>27</v>
      </c>
      <c r="C3174" s="10">
        <v>62</v>
      </c>
      <c r="D3174" s="9">
        <v>5</v>
      </c>
      <c r="E3174" s="9">
        <v>10</v>
      </c>
      <c r="F3174" s="9">
        <v>13</v>
      </c>
      <c r="G3174" s="9">
        <v>20</v>
      </c>
    </row>
    <row r="3175" spans="1:7" x14ac:dyDescent="0.25">
      <c r="A3175" s="9">
        <v>2706010</v>
      </c>
      <c r="B3175" s="9">
        <v>27</v>
      </c>
      <c r="C3175" s="10">
        <v>75</v>
      </c>
      <c r="D3175" s="9">
        <v>6</v>
      </c>
      <c r="E3175" s="9">
        <v>10</v>
      </c>
      <c r="F3175" s="9">
        <v>27</v>
      </c>
      <c r="G3175" s="9">
        <v>7</v>
      </c>
    </row>
    <row r="3176" spans="1:7" x14ac:dyDescent="0.25">
      <c r="A3176" s="9">
        <v>2707010</v>
      </c>
      <c r="B3176" s="9">
        <v>27</v>
      </c>
      <c r="C3176" s="10">
        <v>88</v>
      </c>
      <c r="D3176" s="9">
        <v>7</v>
      </c>
      <c r="E3176" s="9">
        <v>10</v>
      </c>
      <c r="F3176" s="9">
        <v>14</v>
      </c>
      <c r="G3176" s="9">
        <v>21</v>
      </c>
    </row>
    <row r="3177" spans="1:7" x14ac:dyDescent="0.25">
      <c r="A3177" s="9">
        <v>2708010</v>
      </c>
      <c r="B3177" s="9">
        <v>27</v>
      </c>
      <c r="C3177" s="10">
        <v>101</v>
      </c>
      <c r="D3177" s="9">
        <v>8</v>
      </c>
      <c r="E3177" s="9">
        <v>10</v>
      </c>
      <c r="F3177" s="9">
        <v>1</v>
      </c>
      <c r="G3177" s="9">
        <v>8</v>
      </c>
    </row>
    <row r="3178" spans="1:7" x14ac:dyDescent="0.25">
      <c r="A3178" s="9">
        <v>2709010</v>
      </c>
      <c r="B3178" s="9">
        <v>27</v>
      </c>
      <c r="C3178" s="10">
        <v>114</v>
      </c>
      <c r="D3178" s="9">
        <v>9</v>
      </c>
      <c r="E3178" s="9">
        <v>10</v>
      </c>
      <c r="F3178" s="9">
        <v>15</v>
      </c>
      <c r="G3178" s="9">
        <v>22</v>
      </c>
    </row>
    <row r="3179" spans="1:7" x14ac:dyDescent="0.25">
      <c r="A3179" s="9">
        <v>2710010</v>
      </c>
      <c r="B3179" s="9">
        <v>27</v>
      </c>
      <c r="C3179" s="10">
        <v>127</v>
      </c>
      <c r="D3179" s="9">
        <v>10</v>
      </c>
      <c r="E3179" s="9">
        <v>10</v>
      </c>
      <c r="F3179" s="9">
        <v>2</v>
      </c>
      <c r="G3179" s="9">
        <v>9</v>
      </c>
    </row>
    <row r="3180" spans="1:7" x14ac:dyDescent="0.25">
      <c r="A3180" s="9">
        <v>2711010</v>
      </c>
      <c r="B3180" s="9">
        <v>27</v>
      </c>
      <c r="C3180" s="10">
        <v>140</v>
      </c>
      <c r="D3180" s="9">
        <v>11</v>
      </c>
      <c r="E3180" s="9">
        <v>10</v>
      </c>
      <c r="F3180" s="9">
        <v>16</v>
      </c>
      <c r="G3180" s="9">
        <v>23</v>
      </c>
    </row>
    <row r="3181" spans="1:7" x14ac:dyDescent="0.25">
      <c r="A3181" s="9">
        <v>2712010</v>
      </c>
      <c r="B3181" s="9">
        <v>27</v>
      </c>
      <c r="C3181" s="10">
        <v>153</v>
      </c>
      <c r="D3181" s="9">
        <v>12</v>
      </c>
      <c r="E3181" s="9">
        <v>10</v>
      </c>
      <c r="F3181" s="9">
        <v>3</v>
      </c>
      <c r="G3181" s="9">
        <v>10</v>
      </c>
    </row>
    <row r="3182" spans="1:7" x14ac:dyDescent="0.25">
      <c r="A3182" s="9">
        <v>2713010</v>
      </c>
      <c r="B3182" s="9">
        <v>27</v>
      </c>
      <c r="C3182" s="10">
        <v>166</v>
      </c>
      <c r="D3182" s="9">
        <v>13</v>
      </c>
      <c r="E3182" s="9">
        <v>10</v>
      </c>
      <c r="F3182" s="9">
        <v>17</v>
      </c>
      <c r="G3182" s="9">
        <v>24</v>
      </c>
    </row>
    <row r="3183" spans="1:7" x14ac:dyDescent="0.25">
      <c r="A3183" s="9">
        <v>2714010</v>
      </c>
      <c r="B3183" s="9">
        <v>27</v>
      </c>
      <c r="C3183" s="10">
        <v>179</v>
      </c>
      <c r="D3183" s="9">
        <v>14</v>
      </c>
      <c r="E3183" s="9">
        <v>10</v>
      </c>
      <c r="F3183" s="9">
        <v>4</v>
      </c>
      <c r="G3183" s="9">
        <v>11</v>
      </c>
    </row>
    <row r="3184" spans="1:7" x14ac:dyDescent="0.25">
      <c r="A3184" s="9">
        <v>2715010</v>
      </c>
      <c r="B3184" s="9">
        <v>27</v>
      </c>
      <c r="C3184" s="10">
        <v>192</v>
      </c>
      <c r="D3184" s="9">
        <v>15</v>
      </c>
      <c r="E3184" s="9">
        <v>10</v>
      </c>
      <c r="F3184" s="9">
        <v>18</v>
      </c>
      <c r="G3184" s="9">
        <v>25</v>
      </c>
    </row>
    <row r="3185" spans="1:7" x14ac:dyDescent="0.25">
      <c r="A3185" s="9">
        <v>2716010</v>
      </c>
      <c r="B3185" s="9">
        <v>27</v>
      </c>
      <c r="C3185" s="10">
        <v>205</v>
      </c>
      <c r="D3185" s="9">
        <v>16</v>
      </c>
      <c r="E3185" s="9">
        <v>10</v>
      </c>
      <c r="F3185" s="9">
        <v>5</v>
      </c>
      <c r="G3185" s="9">
        <v>12</v>
      </c>
    </row>
    <row r="3186" spans="1:7" x14ac:dyDescent="0.25">
      <c r="A3186" s="9">
        <v>2717010</v>
      </c>
      <c r="B3186" s="9">
        <v>27</v>
      </c>
      <c r="C3186" s="10">
        <v>218</v>
      </c>
      <c r="D3186" s="9">
        <v>17</v>
      </c>
      <c r="E3186" s="9">
        <v>10</v>
      </c>
      <c r="F3186" s="9">
        <v>19</v>
      </c>
      <c r="G3186" s="9">
        <v>26</v>
      </c>
    </row>
    <row r="3187" spans="1:7" x14ac:dyDescent="0.25">
      <c r="A3187" s="9">
        <v>2718010</v>
      </c>
      <c r="B3187" s="9">
        <v>27</v>
      </c>
      <c r="C3187" s="10">
        <v>231</v>
      </c>
      <c r="D3187" s="9">
        <v>18</v>
      </c>
      <c r="E3187" s="9">
        <v>10</v>
      </c>
      <c r="F3187" s="9">
        <v>6</v>
      </c>
      <c r="G3187" s="9">
        <v>13</v>
      </c>
    </row>
    <row r="3188" spans="1:7" x14ac:dyDescent="0.25">
      <c r="A3188" s="9">
        <v>2719010</v>
      </c>
      <c r="B3188" s="9">
        <v>27</v>
      </c>
      <c r="C3188" s="10">
        <v>244</v>
      </c>
      <c r="D3188" s="9">
        <v>19</v>
      </c>
      <c r="E3188" s="9">
        <v>10</v>
      </c>
      <c r="F3188" s="9">
        <v>20</v>
      </c>
      <c r="G3188" s="9">
        <v>27</v>
      </c>
    </row>
    <row r="3189" spans="1:7" x14ac:dyDescent="0.25">
      <c r="A3189" s="9">
        <v>2720010</v>
      </c>
      <c r="B3189" s="9">
        <v>27</v>
      </c>
      <c r="C3189" s="10">
        <v>257</v>
      </c>
      <c r="D3189" s="9">
        <v>20</v>
      </c>
      <c r="E3189" s="9">
        <v>10</v>
      </c>
      <c r="F3189" s="9">
        <v>7</v>
      </c>
      <c r="G3189" s="9">
        <v>14</v>
      </c>
    </row>
    <row r="3190" spans="1:7" x14ac:dyDescent="0.25">
      <c r="A3190" s="9">
        <v>2721010</v>
      </c>
      <c r="B3190" s="9">
        <v>27</v>
      </c>
      <c r="C3190" s="10">
        <v>270</v>
      </c>
      <c r="D3190" s="9">
        <v>21</v>
      </c>
      <c r="E3190" s="9">
        <v>10</v>
      </c>
      <c r="F3190" s="9">
        <v>21</v>
      </c>
      <c r="G3190" s="9">
        <v>1</v>
      </c>
    </row>
    <row r="3191" spans="1:7" x14ac:dyDescent="0.25">
      <c r="A3191" s="9">
        <v>2722010</v>
      </c>
      <c r="B3191" s="9">
        <v>27</v>
      </c>
      <c r="C3191" s="10">
        <v>283</v>
      </c>
      <c r="D3191" s="9">
        <v>22</v>
      </c>
      <c r="E3191" s="9">
        <v>10</v>
      </c>
      <c r="F3191" s="9">
        <v>8</v>
      </c>
      <c r="G3191" s="9">
        <v>15</v>
      </c>
    </row>
    <row r="3192" spans="1:7" x14ac:dyDescent="0.25">
      <c r="A3192" s="9">
        <v>2723010</v>
      </c>
      <c r="B3192" s="9">
        <v>27</v>
      </c>
      <c r="C3192" s="10">
        <v>296</v>
      </c>
      <c r="D3192" s="9">
        <v>23</v>
      </c>
      <c r="E3192" s="9">
        <v>10</v>
      </c>
      <c r="F3192" s="9">
        <v>22</v>
      </c>
      <c r="G3192" s="9">
        <v>2</v>
      </c>
    </row>
    <row r="3193" spans="1:7" x14ac:dyDescent="0.25">
      <c r="A3193" s="9">
        <v>2724010</v>
      </c>
      <c r="B3193" s="9">
        <v>27</v>
      </c>
      <c r="C3193" s="10">
        <v>309</v>
      </c>
      <c r="D3193" s="9">
        <v>24</v>
      </c>
      <c r="E3193" s="9">
        <v>10</v>
      </c>
      <c r="F3193" s="9">
        <v>9</v>
      </c>
      <c r="G3193" s="9">
        <v>16</v>
      </c>
    </row>
    <row r="3194" spans="1:7" x14ac:dyDescent="0.25">
      <c r="A3194" s="9">
        <v>2725010</v>
      </c>
      <c r="B3194" s="9">
        <v>27</v>
      </c>
      <c r="C3194" s="10">
        <v>322</v>
      </c>
      <c r="D3194" s="9">
        <v>25</v>
      </c>
      <c r="E3194" s="9">
        <v>10</v>
      </c>
      <c r="F3194" s="9">
        <v>23</v>
      </c>
      <c r="G3194" s="9">
        <v>3</v>
      </c>
    </row>
    <row r="3195" spans="1:7" x14ac:dyDescent="0.25">
      <c r="A3195" s="9">
        <v>2726010</v>
      </c>
      <c r="B3195" s="9">
        <v>27</v>
      </c>
      <c r="C3195" s="10">
        <v>335</v>
      </c>
      <c r="D3195" s="9">
        <v>26</v>
      </c>
      <c r="E3195" s="9">
        <v>10</v>
      </c>
      <c r="F3195" s="9">
        <v>10</v>
      </c>
      <c r="G3195" s="9">
        <v>17</v>
      </c>
    </row>
    <row r="3196" spans="1:7" x14ac:dyDescent="0.25">
      <c r="A3196" s="9">
        <v>2727010</v>
      </c>
      <c r="B3196" s="9">
        <v>27</v>
      </c>
      <c r="C3196" s="10">
        <v>348</v>
      </c>
      <c r="D3196" s="9">
        <v>27</v>
      </c>
      <c r="E3196" s="9">
        <v>10</v>
      </c>
      <c r="F3196" s="9">
        <v>24</v>
      </c>
      <c r="G3196" s="9">
        <v>4</v>
      </c>
    </row>
    <row r="3197" spans="1:7" x14ac:dyDescent="0.25">
      <c r="A3197" s="9">
        <v>2701011</v>
      </c>
      <c r="B3197" s="9">
        <v>27</v>
      </c>
      <c r="C3197" s="10">
        <v>11</v>
      </c>
      <c r="D3197" s="9">
        <v>1</v>
      </c>
      <c r="E3197" s="9">
        <v>11</v>
      </c>
      <c r="F3197" s="9">
        <v>12</v>
      </c>
      <c r="G3197" s="9">
        <v>17</v>
      </c>
    </row>
    <row r="3198" spans="1:7" x14ac:dyDescent="0.25">
      <c r="A3198" s="9">
        <v>2702011</v>
      </c>
      <c r="B3198" s="9">
        <v>27</v>
      </c>
      <c r="C3198" s="10">
        <v>24</v>
      </c>
      <c r="D3198" s="9">
        <v>2</v>
      </c>
      <c r="E3198" s="9">
        <v>11</v>
      </c>
      <c r="F3198" s="9">
        <v>26</v>
      </c>
      <c r="G3198" s="9">
        <v>4</v>
      </c>
    </row>
    <row r="3199" spans="1:7" x14ac:dyDescent="0.25">
      <c r="A3199" s="9">
        <v>2703011</v>
      </c>
      <c r="B3199" s="9">
        <v>27</v>
      </c>
      <c r="C3199" s="10">
        <v>37</v>
      </c>
      <c r="D3199" s="9">
        <v>3</v>
      </c>
      <c r="E3199" s="9">
        <v>11</v>
      </c>
      <c r="F3199" s="9">
        <v>13</v>
      </c>
      <c r="G3199" s="9">
        <v>18</v>
      </c>
    </row>
    <row r="3200" spans="1:7" x14ac:dyDescent="0.25">
      <c r="A3200" s="9">
        <v>2704011</v>
      </c>
      <c r="B3200" s="9">
        <v>27</v>
      </c>
      <c r="C3200" s="10">
        <v>50</v>
      </c>
      <c r="D3200" s="9">
        <v>4</v>
      </c>
      <c r="E3200" s="9">
        <v>11</v>
      </c>
      <c r="F3200" s="9">
        <v>27</v>
      </c>
      <c r="G3200" s="9">
        <v>5</v>
      </c>
    </row>
    <row r="3201" spans="1:7" x14ac:dyDescent="0.25">
      <c r="A3201" s="9">
        <v>2705011</v>
      </c>
      <c r="B3201" s="9">
        <v>27</v>
      </c>
      <c r="C3201" s="10">
        <v>63</v>
      </c>
      <c r="D3201" s="9">
        <v>5</v>
      </c>
      <c r="E3201" s="9">
        <v>11</v>
      </c>
      <c r="F3201" s="9">
        <v>14</v>
      </c>
      <c r="G3201" s="9">
        <v>19</v>
      </c>
    </row>
    <row r="3202" spans="1:7" x14ac:dyDescent="0.25">
      <c r="A3202" s="9">
        <v>2706011</v>
      </c>
      <c r="B3202" s="9">
        <v>27</v>
      </c>
      <c r="C3202" s="10">
        <v>76</v>
      </c>
      <c r="D3202" s="9">
        <v>6</v>
      </c>
      <c r="E3202" s="9">
        <v>11</v>
      </c>
      <c r="F3202" s="9">
        <v>1</v>
      </c>
      <c r="G3202" s="9">
        <v>6</v>
      </c>
    </row>
    <row r="3203" spans="1:7" x14ac:dyDescent="0.25">
      <c r="A3203" s="9">
        <v>2707011</v>
      </c>
      <c r="B3203" s="9">
        <v>27</v>
      </c>
      <c r="C3203" s="10">
        <v>89</v>
      </c>
      <c r="D3203" s="9">
        <v>7</v>
      </c>
      <c r="E3203" s="9">
        <v>11</v>
      </c>
      <c r="F3203" s="9">
        <v>15</v>
      </c>
      <c r="G3203" s="9">
        <v>20</v>
      </c>
    </row>
    <row r="3204" spans="1:7" x14ac:dyDescent="0.25">
      <c r="A3204" s="9">
        <v>2708011</v>
      </c>
      <c r="B3204" s="9">
        <v>27</v>
      </c>
      <c r="C3204" s="10">
        <v>102</v>
      </c>
      <c r="D3204" s="9">
        <v>8</v>
      </c>
      <c r="E3204" s="9">
        <v>11</v>
      </c>
      <c r="F3204" s="9">
        <v>2</v>
      </c>
      <c r="G3204" s="9">
        <v>7</v>
      </c>
    </row>
    <row r="3205" spans="1:7" x14ac:dyDescent="0.25">
      <c r="A3205" s="9">
        <v>2709011</v>
      </c>
      <c r="B3205" s="9">
        <v>27</v>
      </c>
      <c r="C3205" s="10">
        <v>115</v>
      </c>
      <c r="D3205" s="9">
        <v>9</v>
      </c>
      <c r="E3205" s="9">
        <v>11</v>
      </c>
      <c r="F3205" s="9">
        <v>16</v>
      </c>
      <c r="G3205" s="9">
        <v>21</v>
      </c>
    </row>
    <row r="3206" spans="1:7" x14ac:dyDescent="0.25">
      <c r="A3206" s="9">
        <v>2710011</v>
      </c>
      <c r="B3206" s="9">
        <v>27</v>
      </c>
      <c r="C3206" s="10">
        <v>128</v>
      </c>
      <c r="D3206" s="9">
        <v>10</v>
      </c>
      <c r="E3206" s="9">
        <v>11</v>
      </c>
      <c r="F3206" s="9">
        <v>3</v>
      </c>
      <c r="G3206" s="9">
        <v>8</v>
      </c>
    </row>
    <row r="3207" spans="1:7" x14ac:dyDescent="0.25">
      <c r="A3207" s="9">
        <v>2711011</v>
      </c>
      <c r="B3207" s="9">
        <v>27</v>
      </c>
      <c r="C3207" s="10">
        <v>141</v>
      </c>
      <c r="D3207" s="9">
        <v>11</v>
      </c>
      <c r="E3207" s="9">
        <v>11</v>
      </c>
      <c r="F3207" s="9">
        <v>17</v>
      </c>
      <c r="G3207" s="9">
        <v>22</v>
      </c>
    </row>
    <row r="3208" spans="1:7" x14ac:dyDescent="0.25">
      <c r="A3208" s="9">
        <v>2712011</v>
      </c>
      <c r="B3208" s="9">
        <v>27</v>
      </c>
      <c r="C3208" s="10">
        <v>154</v>
      </c>
      <c r="D3208" s="9">
        <v>12</v>
      </c>
      <c r="E3208" s="9">
        <v>11</v>
      </c>
      <c r="F3208" s="9">
        <v>4</v>
      </c>
      <c r="G3208" s="9">
        <v>9</v>
      </c>
    </row>
    <row r="3209" spans="1:7" x14ac:dyDescent="0.25">
      <c r="A3209" s="9">
        <v>2713011</v>
      </c>
      <c r="B3209" s="9">
        <v>27</v>
      </c>
      <c r="C3209" s="10">
        <v>167</v>
      </c>
      <c r="D3209" s="9">
        <v>13</v>
      </c>
      <c r="E3209" s="9">
        <v>11</v>
      </c>
      <c r="F3209" s="9">
        <v>18</v>
      </c>
      <c r="G3209" s="9">
        <v>23</v>
      </c>
    </row>
    <row r="3210" spans="1:7" x14ac:dyDescent="0.25">
      <c r="A3210" s="9">
        <v>2714011</v>
      </c>
      <c r="B3210" s="9">
        <v>27</v>
      </c>
      <c r="C3210" s="10">
        <v>180</v>
      </c>
      <c r="D3210" s="9">
        <v>14</v>
      </c>
      <c r="E3210" s="9">
        <v>11</v>
      </c>
      <c r="F3210" s="9">
        <v>5</v>
      </c>
      <c r="G3210" s="9">
        <v>10</v>
      </c>
    </row>
    <row r="3211" spans="1:7" x14ac:dyDescent="0.25">
      <c r="A3211" s="9">
        <v>2715011</v>
      </c>
      <c r="B3211" s="9">
        <v>27</v>
      </c>
      <c r="C3211" s="10">
        <v>193</v>
      </c>
      <c r="D3211" s="9">
        <v>15</v>
      </c>
      <c r="E3211" s="9">
        <v>11</v>
      </c>
      <c r="F3211" s="9">
        <v>19</v>
      </c>
      <c r="G3211" s="9">
        <v>24</v>
      </c>
    </row>
    <row r="3212" spans="1:7" x14ac:dyDescent="0.25">
      <c r="A3212" s="9">
        <v>2716011</v>
      </c>
      <c r="B3212" s="9">
        <v>27</v>
      </c>
      <c r="C3212" s="10">
        <v>206</v>
      </c>
      <c r="D3212" s="9">
        <v>16</v>
      </c>
      <c r="E3212" s="9">
        <v>11</v>
      </c>
      <c r="F3212" s="9">
        <v>6</v>
      </c>
      <c r="G3212" s="9">
        <v>11</v>
      </c>
    </row>
    <row r="3213" spans="1:7" x14ac:dyDescent="0.25">
      <c r="A3213" s="9">
        <v>2717011</v>
      </c>
      <c r="B3213" s="9">
        <v>27</v>
      </c>
      <c r="C3213" s="10">
        <v>219</v>
      </c>
      <c r="D3213" s="9">
        <v>17</v>
      </c>
      <c r="E3213" s="9">
        <v>11</v>
      </c>
      <c r="F3213" s="9">
        <v>20</v>
      </c>
      <c r="G3213" s="9">
        <v>25</v>
      </c>
    </row>
    <row r="3214" spans="1:7" x14ac:dyDescent="0.25">
      <c r="A3214" s="9">
        <v>2718011</v>
      </c>
      <c r="B3214" s="9">
        <v>27</v>
      </c>
      <c r="C3214" s="10">
        <v>232</v>
      </c>
      <c r="D3214" s="9">
        <v>18</v>
      </c>
      <c r="E3214" s="9">
        <v>11</v>
      </c>
      <c r="F3214" s="9">
        <v>7</v>
      </c>
      <c r="G3214" s="9">
        <v>12</v>
      </c>
    </row>
    <row r="3215" spans="1:7" x14ac:dyDescent="0.25">
      <c r="A3215" s="9">
        <v>2719011</v>
      </c>
      <c r="B3215" s="9">
        <v>27</v>
      </c>
      <c r="C3215" s="10">
        <v>245</v>
      </c>
      <c r="D3215" s="9">
        <v>19</v>
      </c>
      <c r="E3215" s="9">
        <v>11</v>
      </c>
      <c r="F3215" s="9">
        <v>21</v>
      </c>
      <c r="G3215" s="9">
        <v>26</v>
      </c>
    </row>
    <row r="3216" spans="1:7" x14ac:dyDescent="0.25">
      <c r="A3216" s="9">
        <v>2720011</v>
      </c>
      <c r="B3216" s="9">
        <v>27</v>
      </c>
      <c r="C3216" s="10">
        <v>258</v>
      </c>
      <c r="D3216" s="9">
        <v>20</v>
      </c>
      <c r="E3216" s="9">
        <v>11</v>
      </c>
      <c r="F3216" s="9">
        <v>8</v>
      </c>
      <c r="G3216" s="9">
        <v>13</v>
      </c>
    </row>
    <row r="3217" spans="1:7" x14ac:dyDescent="0.25">
      <c r="A3217" s="9">
        <v>2721011</v>
      </c>
      <c r="B3217" s="9">
        <v>27</v>
      </c>
      <c r="C3217" s="10">
        <v>271</v>
      </c>
      <c r="D3217" s="9">
        <v>21</v>
      </c>
      <c r="E3217" s="9">
        <v>11</v>
      </c>
      <c r="F3217" s="9">
        <v>22</v>
      </c>
      <c r="G3217" s="9">
        <v>27</v>
      </c>
    </row>
    <row r="3218" spans="1:7" x14ac:dyDescent="0.25">
      <c r="A3218" s="9">
        <v>2722011</v>
      </c>
      <c r="B3218" s="9">
        <v>27</v>
      </c>
      <c r="C3218" s="10">
        <v>284</v>
      </c>
      <c r="D3218" s="9">
        <v>22</v>
      </c>
      <c r="E3218" s="9">
        <v>11</v>
      </c>
      <c r="F3218" s="9">
        <v>9</v>
      </c>
      <c r="G3218" s="9">
        <v>14</v>
      </c>
    </row>
    <row r="3219" spans="1:7" x14ac:dyDescent="0.25">
      <c r="A3219" s="9">
        <v>2723011</v>
      </c>
      <c r="B3219" s="9">
        <v>27</v>
      </c>
      <c r="C3219" s="10">
        <v>297</v>
      </c>
      <c r="D3219" s="9">
        <v>23</v>
      </c>
      <c r="E3219" s="9">
        <v>11</v>
      </c>
      <c r="F3219" s="9">
        <v>23</v>
      </c>
      <c r="G3219" s="9">
        <v>1</v>
      </c>
    </row>
    <row r="3220" spans="1:7" x14ac:dyDescent="0.25">
      <c r="A3220" s="9">
        <v>2724011</v>
      </c>
      <c r="B3220" s="9">
        <v>27</v>
      </c>
      <c r="C3220" s="10">
        <v>310</v>
      </c>
      <c r="D3220" s="9">
        <v>24</v>
      </c>
      <c r="E3220" s="9">
        <v>11</v>
      </c>
      <c r="F3220" s="9">
        <v>10</v>
      </c>
      <c r="G3220" s="9">
        <v>15</v>
      </c>
    </row>
    <row r="3221" spans="1:7" x14ac:dyDescent="0.25">
      <c r="A3221" s="9">
        <v>2725011</v>
      </c>
      <c r="B3221" s="9">
        <v>27</v>
      </c>
      <c r="C3221" s="10">
        <v>323</v>
      </c>
      <c r="D3221" s="9">
        <v>25</v>
      </c>
      <c r="E3221" s="9">
        <v>11</v>
      </c>
      <c r="F3221" s="9">
        <v>24</v>
      </c>
      <c r="G3221" s="9">
        <v>2</v>
      </c>
    </row>
    <row r="3222" spans="1:7" x14ac:dyDescent="0.25">
      <c r="A3222" s="9">
        <v>2726011</v>
      </c>
      <c r="B3222" s="9">
        <v>27</v>
      </c>
      <c r="C3222" s="10">
        <v>336</v>
      </c>
      <c r="D3222" s="9">
        <v>26</v>
      </c>
      <c r="E3222" s="9">
        <v>11</v>
      </c>
      <c r="F3222" s="9">
        <v>11</v>
      </c>
      <c r="G3222" s="9">
        <v>16</v>
      </c>
    </row>
    <row r="3223" spans="1:7" x14ac:dyDescent="0.25">
      <c r="A3223" s="9">
        <v>2727011</v>
      </c>
      <c r="B3223" s="9">
        <v>27</v>
      </c>
      <c r="C3223" s="10">
        <v>349</v>
      </c>
      <c r="D3223" s="9">
        <v>27</v>
      </c>
      <c r="E3223" s="9">
        <v>11</v>
      </c>
      <c r="F3223" s="9">
        <v>25</v>
      </c>
      <c r="G3223" s="9">
        <v>3</v>
      </c>
    </row>
    <row r="3224" spans="1:7" x14ac:dyDescent="0.25">
      <c r="A3224" s="9">
        <v>2701012</v>
      </c>
      <c r="B3224" s="9">
        <v>27</v>
      </c>
      <c r="C3224" s="10">
        <v>12</v>
      </c>
      <c r="D3224" s="9">
        <v>1</v>
      </c>
      <c r="E3224" s="9">
        <v>12</v>
      </c>
      <c r="F3224" s="9">
        <v>13</v>
      </c>
      <c r="G3224" s="9">
        <v>16</v>
      </c>
    </row>
    <row r="3225" spans="1:7" x14ac:dyDescent="0.25">
      <c r="A3225" s="9">
        <v>2702012</v>
      </c>
      <c r="B3225" s="9">
        <v>27</v>
      </c>
      <c r="C3225" s="10">
        <v>25</v>
      </c>
      <c r="D3225" s="9">
        <v>2</v>
      </c>
      <c r="E3225" s="9">
        <v>12</v>
      </c>
      <c r="F3225" s="9">
        <v>27</v>
      </c>
      <c r="G3225" s="9">
        <v>3</v>
      </c>
    </row>
    <row r="3226" spans="1:7" x14ac:dyDescent="0.25">
      <c r="A3226" s="9">
        <v>2703012</v>
      </c>
      <c r="B3226" s="9">
        <v>27</v>
      </c>
      <c r="C3226" s="10">
        <v>38</v>
      </c>
      <c r="D3226" s="9">
        <v>3</v>
      </c>
      <c r="E3226" s="9">
        <v>12</v>
      </c>
      <c r="F3226" s="9">
        <v>14</v>
      </c>
      <c r="G3226" s="9">
        <v>17</v>
      </c>
    </row>
    <row r="3227" spans="1:7" x14ac:dyDescent="0.25">
      <c r="A3227" s="9">
        <v>2704012</v>
      </c>
      <c r="B3227" s="9">
        <v>27</v>
      </c>
      <c r="C3227" s="10">
        <v>51</v>
      </c>
      <c r="D3227" s="9">
        <v>4</v>
      </c>
      <c r="E3227" s="9">
        <v>12</v>
      </c>
      <c r="F3227" s="9">
        <v>1</v>
      </c>
      <c r="G3227" s="9">
        <v>4</v>
      </c>
    </row>
    <row r="3228" spans="1:7" x14ac:dyDescent="0.25">
      <c r="A3228" s="9">
        <v>2705012</v>
      </c>
      <c r="B3228" s="9">
        <v>27</v>
      </c>
      <c r="C3228" s="10">
        <v>64</v>
      </c>
      <c r="D3228" s="9">
        <v>5</v>
      </c>
      <c r="E3228" s="9">
        <v>12</v>
      </c>
      <c r="F3228" s="9">
        <v>15</v>
      </c>
      <c r="G3228" s="9">
        <v>18</v>
      </c>
    </row>
    <row r="3229" spans="1:7" x14ac:dyDescent="0.25">
      <c r="A3229" s="9">
        <v>2706012</v>
      </c>
      <c r="B3229" s="9">
        <v>27</v>
      </c>
      <c r="C3229" s="10">
        <v>77</v>
      </c>
      <c r="D3229" s="9">
        <v>6</v>
      </c>
      <c r="E3229" s="9">
        <v>12</v>
      </c>
      <c r="F3229" s="9">
        <v>2</v>
      </c>
      <c r="G3229" s="9">
        <v>5</v>
      </c>
    </row>
    <row r="3230" spans="1:7" x14ac:dyDescent="0.25">
      <c r="A3230" s="9">
        <v>2707012</v>
      </c>
      <c r="B3230" s="9">
        <v>27</v>
      </c>
      <c r="C3230" s="10">
        <v>90</v>
      </c>
      <c r="D3230" s="9">
        <v>7</v>
      </c>
      <c r="E3230" s="9">
        <v>12</v>
      </c>
      <c r="F3230" s="9">
        <v>16</v>
      </c>
      <c r="G3230" s="9">
        <v>19</v>
      </c>
    </row>
    <row r="3231" spans="1:7" x14ac:dyDescent="0.25">
      <c r="A3231" s="9">
        <v>2708012</v>
      </c>
      <c r="B3231" s="9">
        <v>27</v>
      </c>
      <c r="C3231" s="10">
        <v>103</v>
      </c>
      <c r="D3231" s="9">
        <v>8</v>
      </c>
      <c r="E3231" s="9">
        <v>12</v>
      </c>
      <c r="F3231" s="9">
        <v>3</v>
      </c>
      <c r="G3231" s="9">
        <v>6</v>
      </c>
    </row>
    <row r="3232" spans="1:7" x14ac:dyDescent="0.25">
      <c r="A3232" s="9">
        <v>2709012</v>
      </c>
      <c r="B3232" s="9">
        <v>27</v>
      </c>
      <c r="C3232" s="10">
        <v>116</v>
      </c>
      <c r="D3232" s="9">
        <v>9</v>
      </c>
      <c r="E3232" s="9">
        <v>12</v>
      </c>
      <c r="F3232" s="9">
        <v>17</v>
      </c>
      <c r="G3232" s="9">
        <v>20</v>
      </c>
    </row>
    <row r="3233" spans="1:7" x14ac:dyDescent="0.25">
      <c r="A3233" s="9">
        <v>2710012</v>
      </c>
      <c r="B3233" s="9">
        <v>27</v>
      </c>
      <c r="C3233" s="10">
        <v>129</v>
      </c>
      <c r="D3233" s="9">
        <v>10</v>
      </c>
      <c r="E3233" s="9">
        <v>12</v>
      </c>
      <c r="F3233" s="9">
        <v>4</v>
      </c>
      <c r="G3233" s="9">
        <v>7</v>
      </c>
    </row>
    <row r="3234" spans="1:7" x14ac:dyDescent="0.25">
      <c r="A3234" s="9">
        <v>2711012</v>
      </c>
      <c r="B3234" s="9">
        <v>27</v>
      </c>
      <c r="C3234" s="10">
        <v>142</v>
      </c>
      <c r="D3234" s="9">
        <v>11</v>
      </c>
      <c r="E3234" s="9">
        <v>12</v>
      </c>
      <c r="F3234" s="9">
        <v>18</v>
      </c>
      <c r="G3234" s="9">
        <v>21</v>
      </c>
    </row>
    <row r="3235" spans="1:7" x14ac:dyDescent="0.25">
      <c r="A3235" s="9">
        <v>2712012</v>
      </c>
      <c r="B3235" s="9">
        <v>27</v>
      </c>
      <c r="C3235" s="10">
        <v>155</v>
      </c>
      <c r="D3235" s="9">
        <v>12</v>
      </c>
      <c r="E3235" s="9">
        <v>12</v>
      </c>
      <c r="F3235" s="9">
        <v>5</v>
      </c>
      <c r="G3235" s="9">
        <v>8</v>
      </c>
    </row>
    <row r="3236" spans="1:7" x14ac:dyDescent="0.25">
      <c r="A3236" s="9">
        <v>2713012</v>
      </c>
      <c r="B3236" s="9">
        <v>27</v>
      </c>
      <c r="C3236" s="10">
        <v>168</v>
      </c>
      <c r="D3236" s="9">
        <v>13</v>
      </c>
      <c r="E3236" s="9">
        <v>12</v>
      </c>
      <c r="F3236" s="9">
        <v>19</v>
      </c>
      <c r="G3236" s="9">
        <v>22</v>
      </c>
    </row>
    <row r="3237" spans="1:7" x14ac:dyDescent="0.25">
      <c r="A3237" s="9">
        <v>2714012</v>
      </c>
      <c r="B3237" s="9">
        <v>27</v>
      </c>
      <c r="C3237" s="10">
        <v>181</v>
      </c>
      <c r="D3237" s="9">
        <v>14</v>
      </c>
      <c r="E3237" s="9">
        <v>12</v>
      </c>
      <c r="F3237" s="9">
        <v>6</v>
      </c>
      <c r="G3237" s="9">
        <v>9</v>
      </c>
    </row>
    <row r="3238" spans="1:7" x14ac:dyDescent="0.25">
      <c r="A3238" s="9">
        <v>2715012</v>
      </c>
      <c r="B3238" s="9">
        <v>27</v>
      </c>
      <c r="C3238" s="10">
        <v>194</v>
      </c>
      <c r="D3238" s="9">
        <v>15</v>
      </c>
      <c r="E3238" s="9">
        <v>12</v>
      </c>
      <c r="F3238" s="9">
        <v>20</v>
      </c>
      <c r="G3238" s="9">
        <v>23</v>
      </c>
    </row>
    <row r="3239" spans="1:7" x14ac:dyDescent="0.25">
      <c r="A3239" s="9">
        <v>2716012</v>
      </c>
      <c r="B3239" s="9">
        <v>27</v>
      </c>
      <c r="C3239" s="10">
        <v>207</v>
      </c>
      <c r="D3239" s="9">
        <v>16</v>
      </c>
      <c r="E3239" s="9">
        <v>12</v>
      </c>
      <c r="F3239" s="9">
        <v>7</v>
      </c>
      <c r="G3239" s="9">
        <v>10</v>
      </c>
    </row>
    <row r="3240" spans="1:7" x14ac:dyDescent="0.25">
      <c r="A3240" s="9">
        <v>2717012</v>
      </c>
      <c r="B3240" s="9">
        <v>27</v>
      </c>
      <c r="C3240" s="10">
        <v>220</v>
      </c>
      <c r="D3240" s="9">
        <v>17</v>
      </c>
      <c r="E3240" s="9">
        <v>12</v>
      </c>
      <c r="F3240" s="9">
        <v>21</v>
      </c>
      <c r="G3240" s="9">
        <v>24</v>
      </c>
    </row>
    <row r="3241" spans="1:7" x14ac:dyDescent="0.25">
      <c r="A3241" s="9">
        <v>2718012</v>
      </c>
      <c r="B3241" s="9">
        <v>27</v>
      </c>
      <c r="C3241" s="10">
        <v>233</v>
      </c>
      <c r="D3241" s="9">
        <v>18</v>
      </c>
      <c r="E3241" s="9">
        <v>12</v>
      </c>
      <c r="F3241" s="9">
        <v>8</v>
      </c>
      <c r="G3241" s="9">
        <v>11</v>
      </c>
    </row>
    <row r="3242" spans="1:7" x14ac:dyDescent="0.25">
      <c r="A3242" s="9">
        <v>2719012</v>
      </c>
      <c r="B3242" s="9">
        <v>27</v>
      </c>
      <c r="C3242" s="10">
        <v>246</v>
      </c>
      <c r="D3242" s="9">
        <v>19</v>
      </c>
      <c r="E3242" s="9">
        <v>12</v>
      </c>
      <c r="F3242" s="9">
        <v>22</v>
      </c>
      <c r="G3242" s="9">
        <v>25</v>
      </c>
    </row>
    <row r="3243" spans="1:7" x14ac:dyDescent="0.25">
      <c r="A3243" s="9">
        <v>2720012</v>
      </c>
      <c r="B3243" s="9">
        <v>27</v>
      </c>
      <c r="C3243" s="10">
        <v>259</v>
      </c>
      <c r="D3243" s="9">
        <v>20</v>
      </c>
      <c r="E3243" s="9">
        <v>12</v>
      </c>
      <c r="F3243" s="9">
        <v>9</v>
      </c>
      <c r="G3243" s="9">
        <v>12</v>
      </c>
    </row>
    <row r="3244" spans="1:7" x14ac:dyDescent="0.25">
      <c r="A3244" s="9">
        <v>2721012</v>
      </c>
      <c r="B3244" s="9">
        <v>27</v>
      </c>
      <c r="C3244" s="10">
        <v>272</v>
      </c>
      <c r="D3244" s="9">
        <v>21</v>
      </c>
      <c r="E3244" s="9">
        <v>12</v>
      </c>
      <c r="F3244" s="9">
        <v>23</v>
      </c>
      <c r="G3244" s="9">
        <v>26</v>
      </c>
    </row>
    <row r="3245" spans="1:7" x14ac:dyDescent="0.25">
      <c r="A3245" s="9">
        <v>2722012</v>
      </c>
      <c r="B3245" s="9">
        <v>27</v>
      </c>
      <c r="C3245" s="10">
        <v>285</v>
      </c>
      <c r="D3245" s="9">
        <v>22</v>
      </c>
      <c r="E3245" s="9">
        <v>12</v>
      </c>
      <c r="F3245" s="9">
        <v>10</v>
      </c>
      <c r="G3245" s="9">
        <v>13</v>
      </c>
    </row>
    <row r="3246" spans="1:7" x14ac:dyDescent="0.25">
      <c r="A3246" s="9">
        <v>2723012</v>
      </c>
      <c r="B3246" s="9">
        <v>27</v>
      </c>
      <c r="C3246" s="10">
        <v>298</v>
      </c>
      <c r="D3246" s="9">
        <v>23</v>
      </c>
      <c r="E3246" s="9">
        <v>12</v>
      </c>
      <c r="F3246" s="9">
        <v>24</v>
      </c>
      <c r="G3246" s="9">
        <v>27</v>
      </c>
    </row>
    <row r="3247" spans="1:7" x14ac:dyDescent="0.25">
      <c r="A3247" s="9">
        <v>2724012</v>
      </c>
      <c r="B3247" s="9">
        <v>27</v>
      </c>
      <c r="C3247" s="10">
        <v>311</v>
      </c>
      <c r="D3247" s="9">
        <v>24</v>
      </c>
      <c r="E3247" s="9">
        <v>12</v>
      </c>
      <c r="F3247" s="9">
        <v>11</v>
      </c>
      <c r="G3247" s="9">
        <v>14</v>
      </c>
    </row>
    <row r="3248" spans="1:7" x14ac:dyDescent="0.25">
      <c r="A3248" s="9">
        <v>2725012</v>
      </c>
      <c r="B3248" s="9">
        <v>27</v>
      </c>
      <c r="C3248" s="10">
        <v>324</v>
      </c>
      <c r="D3248" s="9">
        <v>25</v>
      </c>
      <c r="E3248" s="9">
        <v>12</v>
      </c>
      <c r="F3248" s="9">
        <v>25</v>
      </c>
      <c r="G3248" s="9">
        <v>1</v>
      </c>
    </row>
    <row r="3249" spans="1:7" x14ac:dyDescent="0.25">
      <c r="A3249" s="9">
        <v>2726012</v>
      </c>
      <c r="B3249" s="9">
        <v>27</v>
      </c>
      <c r="C3249" s="10">
        <v>337</v>
      </c>
      <c r="D3249" s="9">
        <v>26</v>
      </c>
      <c r="E3249" s="9">
        <v>12</v>
      </c>
      <c r="F3249" s="9">
        <v>12</v>
      </c>
      <c r="G3249" s="9">
        <v>15</v>
      </c>
    </row>
    <row r="3250" spans="1:7" x14ac:dyDescent="0.25">
      <c r="A3250" s="9">
        <v>2727012</v>
      </c>
      <c r="B3250" s="9">
        <v>27</v>
      </c>
      <c r="C3250" s="10">
        <v>350</v>
      </c>
      <c r="D3250" s="9">
        <v>27</v>
      </c>
      <c r="E3250" s="9">
        <v>12</v>
      </c>
      <c r="F3250" s="9">
        <v>26</v>
      </c>
      <c r="G3250" s="9">
        <v>2</v>
      </c>
    </row>
    <row r="3251" spans="1:7" x14ac:dyDescent="0.25">
      <c r="A3251" s="9">
        <v>2701013</v>
      </c>
      <c r="B3251" s="9">
        <v>27</v>
      </c>
      <c r="C3251" s="10">
        <v>13</v>
      </c>
      <c r="D3251" s="9">
        <v>1</v>
      </c>
      <c r="E3251" s="9">
        <v>13</v>
      </c>
      <c r="F3251" s="9">
        <v>14</v>
      </c>
      <c r="G3251" s="9">
        <v>15</v>
      </c>
    </row>
    <row r="3252" spans="1:7" x14ac:dyDescent="0.25">
      <c r="A3252" s="9">
        <v>2702013</v>
      </c>
      <c r="B3252" s="9">
        <v>27</v>
      </c>
      <c r="C3252" s="10">
        <v>26</v>
      </c>
      <c r="D3252" s="9">
        <v>2</v>
      </c>
      <c r="E3252" s="9">
        <v>13</v>
      </c>
      <c r="F3252" s="9">
        <v>1</v>
      </c>
      <c r="G3252" s="9">
        <v>2</v>
      </c>
    </row>
    <row r="3253" spans="1:7" x14ac:dyDescent="0.25">
      <c r="A3253" s="9">
        <v>2703013</v>
      </c>
      <c r="B3253" s="9">
        <v>27</v>
      </c>
      <c r="C3253" s="10">
        <v>39</v>
      </c>
      <c r="D3253" s="9">
        <v>3</v>
      </c>
      <c r="E3253" s="9">
        <v>13</v>
      </c>
      <c r="F3253" s="9">
        <v>15</v>
      </c>
      <c r="G3253" s="9">
        <v>16</v>
      </c>
    </row>
    <row r="3254" spans="1:7" x14ac:dyDescent="0.25">
      <c r="A3254" s="9">
        <v>2704013</v>
      </c>
      <c r="B3254" s="9">
        <v>27</v>
      </c>
      <c r="C3254" s="10">
        <v>52</v>
      </c>
      <c r="D3254" s="9">
        <v>4</v>
      </c>
      <c r="E3254" s="9">
        <v>13</v>
      </c>
      <c r="F3254" s="9">
        <v>2</v>
      </c>
      <c r="G3254" s="9">
        <v>3</v>
      </c>
    </row>
    <row r="3255" spans="1:7" x14ac:dyDescent="0.25">
      <c r="A3255" s="9">
        <v>2705013</v>
      </c>
      <c r="B3255" s="9">
        <v>27</v>
      </c>
      <c r="C3255" s="10">
        <v>65</v>
      </c>
      <c r="D3255" s="9">
        <v>5</v>
      </c>
      <c r="E3255" s="9">
        <v>13</v>
      </c>
      <c r="F3255" s="9">
        <v>16</v>
      </c>
      <c r="G3255" s="9">
        <v>17</v>
      </c>
    </row>
    <row r="3256" spans="1:7" x14ac:dyDescent="0.25">
      <c r="A3256" s="9">
        <v>2706013</v>
      </c>
      <c r="B3256" s="9">
        <v>27</v>
      </c>
      <c r="C3256" s="10">
        <v>78</v>
      </c>
      <c r="D3256" s="9">
        <v>6</v>
      </c>
      <c r="E3256" s="9">
        <v>13</v>
      </c>
      <c r="F3256" s="9">
        <v>3</v>
      </c>
      <c r="G3256" s="9">
        <v>4</v>
      </c>
    </row>
    <row r="3257" spans="1:7" x14ac:dyDescent="0.25">
      <c r="A3257" s="9">
        <v>2707013</v>
      </c>
      <c r="B3257" s="9">
        <v>27</v>
      </c>
      <c r="C3257" s="10">
        <v>91</v>
      </c>
      <c r="D3257" s="9">
        <v>7</v>
      </c>
      <c r="E3257" s="9">
        <v>13</v>
      </c>
      <c r="F3257" s="9">
        <v>17</v>
      </c>
      <c r="G3257" s="9">
        <v>18</v>
      </c>
    </row>
    <row r="3258" spans="1:7" x14ac:dyDescent="0.25">
      <c r="A3258" s="9">
        <v>2708013</v>
      </c>
      <c r="B3258" s="9">
        <v>27</v>
      </c>
      <c r="C3258" s="10">
        <v>104</v>
      </c>
      <c r="D3258" s="9">
        <v>8</v>
      </c>
      <c r="E3258" s="9">
        <v>13</v>
      </c>
      <c r="F3258" s="9">
        <v>4</v>
      </c>
      <c r="G3258" s="9">
        <v>5</v>
      </c>
    </row>
    <row r="3259" spans="1:7" x14ac:dyDescent="0.25">
      <c r="A3259" s="9">
        <v>2709013</v>
      </c>
      <c r="B3259" s="9">
        <v>27</v>
      </c>
      <c r="C3259" s="10">
        <v>117</v>
      </c>
      <c r="D3259" s="9">
        <v>9</v>
      </c>
      <c r="E3259" s="9">
        <v>13</v>
      </c>
      <c r="F3259" s="9">
        <v>18</v>
      </c>
      <c r="G3259" s="9">
        <v>19</v>
      </c>
    </row>
    <row r="3260" spans="1:7" x14ac:dyDescent="0.25">
      <c r="A3260" s="9">
        <v>2710013</v>
      </c>
      <c r="B3260" s="9">
        <v>27</v>
      </c>
      <c r="C3260" s="10">
        <v>130</v>
      </c>
      <c r="D3260" s="9">
        <v>10</v>
      </c>
      <c r="E3260" s="9">
        <v>13</v>
      </c>
      <c r="F3260" s="9">
        <v>5</v>
      </c>
      <c r="G3260" s="9">
        <v>6</v>
      </c>
    </row>
    <row r="3261" spans="1:7" x14ac:dyDescent="0.25">
      <c r="A3261" s="9">
        <v>2711013</v>
      </c>
      <c r="B3261" s="9">
        <v>27</v>
      </c>
      <c r="C3261" s="10">
        <v>143</v>
      </c>
      <c r="D3261" s="9">
        <v>11</v>
      </c>
      <c r="E3261" s="9">
        <v>13</v>
      </c>
      <c r="F3261" s="9">
        <v>19</v>
      </c>
      <c r="G3261" s="9">
        <v>20</v>
      </c>
    </row>
    <row r="3262" spans="1:7" x14ac:dyDescent="0.25">
      <c r="A3262" s="9">
        <v>2712013</v>
      </c>
      <c r="B3262" s="9">
        <v>27</v>
      </c>
      <c r="C3262" s="10">
        <v>156</v>
      </c>
      <c r="D3262" s="9">
        <v>12</v>
      </c>
      <c r="E3262" s="9">
        <v>13</v>
      </c>
      <c r="F3262" s="9">
        <v>6</v>
      </c>
      <c r="G3262" s="9">
        <v>7</v>
      </c>
    </row>
    <row r="3263" spans="1:7" x14ac:dyDescent="0.25">
      <c r="A3263" s="9">
        <v>2713013</v>
      </c>
      <c r="B3263" s="9">
        <v>27</v>
      </c>
      <c r="C3263" s="10">
        <v>169</v>
      </c>
      <c r="D3263" s="9">
        <v>13</v>
      </c>
      <c r="E3263" s="9">
        <v>13</v>
      </c>
      <c r="F3263" s="9">
        <v>20</v>
      </c>
      <c r="G3263" s="9">
        <v>21</v>
      </c>
    </row>
    <row r="3264" spans="1:7" x14ac:dyDescent="0.25">
      <c r="A3264" s="9">
        <v>2714013</v>
      </c>
      <c r="B3264" s="9">
        <v>27</v>
      </c>
      <c r="C3264" s="10">
        <v>182</v>
      </c>
      <c r="D3264" s="9">
        <v>14</v>
      </c>
      <c r="E3264" s="9">
        <v>13</v>
      </c>
      <c r="F3264" s="9">
        <v>7</v>
      </c>
      <c r="G3264" s="9">
        <v>8</v>
      </c>
    </row>
    <row r="3265" spans="1:7" x14ac:dyDescent="0.25">
      <c r="A3265" s="9">
        <v>2715013</v>
      </c>
      <c r="B3265" s="9">
        <v>27</v>
      </c>
      <c r="C3265" s="10">
        <v>195</v>
      </c>
      <c r="D3265" s="9">
        <v>15</v>
      </c>
      <c r="E3265" s="9">
        <v>13</v>
      </c>
      <c r="F3265" s="9">
        <v>21</v>
      </c>
      <c r="G3265" s="9">
        <v>22</v>
      </c>
    </row>
    <row r="3266" spans="1:7" x14ac:dyDescent="0.25">
      <c r="A3266" s="9">
        <v>2716013</v>
      </c>
      <c r="B3266" s="9">
        <v>27</v>
      </c>
      <c r="C3266" s="10">
        <v>208</v>
      </c>
      <c r="D3266" s="9">
        <v>16</v>
      </c>
      <c r="E3266" s="9">
        <v>13</v>
      </c>
      <c r="F3266" s="9">
        <v>8</v>
      </c>
      <c r="G3266" s="9">
        <v>9</v>
      </c>
    </row>
    <row r="3267" spans="1:7" x14ac:dyDescent="0.25">
      <c r="A3267" s="9">
        <v>2717013</v>
      </c>
      <c r="B3267" s="9">
        <v>27</v>
      </c>
      <c r="C3267" s="10">
        <v>221</v>
      </c>
      <c r="D3267" s="9">
        <v>17</v>
      </c>
      <c r="E3267" s="9">
        <v>13</v>
      </c>
      <c r="F3267" s="9">
        <v>22</v>
      </c>
      <c r="G3267" s="9">
        <v>23</v>
      </c>
    </row>
    <row r="3268" spans="1:7" x14ac:dyDescent="0.25">
      <c r="A3268" s="9">
        <v>2718013</v>
      </c>
      <c r="B3268" s="9">
        <v>27</v>
      </c>
      <c r="C3268" s="10">
        <v>234</v>
      </c>
      <c r="D3268" s="9">
        <v>18</v>
      </c>
      <c r="E3268" s="9">
        <v>13</v>
      </c>
      <c r="F3268" s="9">
        <v>9</v>
      </c>
      <c r="G3268" s="9">
        <v>10</v>
      </c>
    </row>
    <row r="3269" spans="1:7" x14ac:dyDescent="0.25">
      <c r="A3269" s="9">
        <v>2719013</v>
      </c>
      <c r="B3269" s="9">
        <v>27</v>
      </c>
      <c r="C3269" s="10">
        <v>247</v>
      </c>
      <c r="D3269" s="9">
        <v>19</v>
      </c>
      <c r="E3269" s="9">
        <v>13</v>
      </c>
      <c r="F3269" s="9">
        <v>23</v>
      </c>
      <c r="G3269" s="9">
        <v>24</v>
      </c>
    </row>
    <row r="3270" spans="1:7" x14ac:dyDescent="0.25">
      <c r="A3270" s="9">
        <v>2720013</v>
      </c>
      <c r="B3270" s="9">
        <v>27</v>
      </c>
      <c r="C3270" s="10">
        <v>260</v>
      </c>
      <c r="D3270" s="9">
        <v>20</v>
      </c>
      <c r="E3270" s="9">
        <v>13</v>
      </c>
      <c r="F3270" s="9">
        <v>10</v>
      </c>
      <c r="G3270" s="9">
        <v>11</v>
      </c>
    </row>
    <row r="3271" spans="1:7" x14ac:dyDescent="0.25">
      <c r="A3271" s="9">
        <v>2721013</v>
      </c>
      <c r="B3271" s="9">
        <v>27</v>
      </c>
      <c r="C3271" s="10">
        <v>273</v>
      </c>
      <c r="D3271" s="9">
        <v>21</v>
      </c>
      <c r="E3271" s="9">
        <v>13</v>
      </c>
      <c r="F3271" s="9">
        <v>24</v>
      </c>
      <c r="G3271" s="9">
        <v>25</v>
      </c>
    </row>
    <row r="3272" spans="1:7" x14ac:dyDescent="0.25">
      <c r="A3272" s="9">
        <v>2722013</v>
      </c>
      <c r="B3272" s="9">
        <v>27</v>
      </c>
      <c r="C3272" s="10">
        <v>286</v>
      </c>
      <c r="D3272" s="9">
        <v>22</v>
      </c>
      <c r="E3272" s="9">
        <v>13</v>
      </c>
      <c r="F3272" s="9">
        <v>11</v>
      </c>
      <c r="G3272" s="9">
        <v>12</v>
      </c>
    </row>
    <row r="3273" spans="1:7" x14ac:dyDescent="0.25">
      <c r="A3273" s="9">
        <v>2723013</v>
      </c>
      <c r="B3273" s="9">
        <v>27</v>
      </c>
      <c r="C3273" s="10">
        <v>299</v>
      </c>
      <c r="D3273" s="9">
        <v>23</v>
      </c>
      <c r="E3273" s="9">
        <v>13</v>
      </c>
      <c r="F3273" s="9">
        <v>25</v>
      </c>
      <c r="G3273" s="9">
        <v>26</v>
      </c>
    </row>
    <row r="3274" spans="1:7" x14ac:dyDescent="0.25">
      <c r="A3274" s="9">
        <v>2724013</v>
      </c>
      <c r="B3274" s="9">
        <v>27</v>
      </c>
      <c r="C3274" s="10">
        <v>312</v>
      </c>
      <c r="D3274" s="9">
        <v>24</v>
      </c>
      <c r="E3274" s="9">
        <v>13</v>
      </c>
      <c r="F3274" s="9">
        <v>12</v>
      </c>
      <c r="G3274" s="9">
        <v>13</v>
      </c>
    </row>
    <row r="3275" spans="1:7" x14ac:dyDescent="0.25">
      <c r="A3275" s="9">
        <v>2725013</v>
      </c>
      <c r="B3275" s="9">
        <v>27</v>
      </c>
      <c r="C3275" s="10">
        <v>325</v>
      </c>
      <c r="D3275" s="9">
        <v>25</v>
      </c>
      <c r="E3275" s="9">
        <v>13</v>
      </c>
      <c r="F3275" s="9">
        <v>26</v>
      </c>
      <c r="G3275" s="9">
        <v>27</v>
      </c>
    </row>
    <row r="3276" spans="1:7" x14ac:dyDescent="0.25">
      <c r="A3276" s="9">
        <v>2726013</v>
      </c>
      <c r="B3276" s="9">
        <v>27</v>
      </c>
      <c r="C3276" s="10">
        <v>338</v>
      </c>
      <c r="D3276" s="9">
        <v>26</v>
      </c>
      <c r="E3276" s="9">
        <v>13</v>
      </c>
      <c r="F3276" s="9">
        <v>13</v>
      </c>
      <c r="G3276" s="9">
        <v>14</v>
      </c>
    </row>
    <row r="3277" spans="1:7" x14ac:dyDescent="0.25">
      <c r="A3277" s="9">
        <v>2727013</v>
      </c>
      <c r="B3277" s="9">
        <v>27</v>
      </c>
      <c r="C3277" s="10">
        <v>351</v>
      </c>
      <c r="D3277" s="9">
        <v>27</v>
      </c>
      <c r="E3277" s="9">
        <v>13</v>
      </c>
      <c r="F3277" s="9">
        <v>27</v>
      </c>
      <c r="G3277" s="9">
        <v>1</v>
      </c>
    </row>
    <row r="3278" spans="1:7" x14ac:dyDescent="0.25">
      <c r="A3278" s="11">
        <v>2801001</v>
      </c>
      <c r="B3278" s="11">
        <v>28</v>
      </c>
      <c r="C3278" s="13">
        <v>1</v>
      </c>
      <c r="D3278" s="11">
        <v>1</v>
      </c>
      <c r="E3278" s="11">
        <v>1</v>
      </c>
      <c r="F3278" s="11">
        <v>1</v>
      </c>
      <c r="G3278" s="11">
        <v>8</v>
      </c>
    </row>
    <row r="3279" spans="1:7" x14ac:dyDescent="0.25">
      <c r="A3279" s="11">
        <v>2802001</v>
      </c>
      <c r="B3279" s="11">
        <v>28</v>
      </c>
      <c r="C3279" s="13">
        <v>15</v>
      </c>
      <c r="D3279" s="11">
        <v>2</v>
      </c>
      <c r="E3279" s="11">
        <v>1</v>
      </c>
      <c r="F3279" s="11">
        <v>2</v>
      </c>
      <c r="G3279" s="11">
        <v>7</v>
      </c>
    </row>
    <row r="3280" spans="1:7" x14ac:dyDescent="0.25">
      <c r="A3280" s="11">
        <v>2803001</v>
      </c>
      <c r="B3280" s="11">
        <v>28</v>
      </c>
      <c r="C3280" s="13">
        <v>29</v>
      </c>
      <c r="D3280" s="11">
        <v>3</v>
      </c>
      <c r="E3280" s="11">
        <v>1</v>
      </c>
      <c r="F3280" s="11">
        <v>6</v>
      </c>
      <c r="G3280" s="11">
        <v>3</v>
      </c>
    </row>
    <row r="3281" spans="1:7" x14ac:dyDescent="0.25">
      <c r="A3281" s="11">
        <v>2804001</v>
      </c>
      <c r="B3281" s="11">
        <v>28</v>
      </c>
      <c r="C3281" s="13">
        <v>43</v>
      </c>
      <c r="D3281" s="11">
        <v>4</v>
      </c>
      <c r="E3281" s="11">
        <v>1</v>
      </c>
      <c r="F3281" s="11">
        <v>4</v>
      </c>
      <c r="G3281" s="11">
        <v>5</v>
      </c>
    </row>
    <row r="3282" spans="1:7" x14ac:dyDescent="0.25">
      <c r="A3282" s="11">
        <v>2805001</v>
      </c>
      <c r="B3282" s="11">
        <v>28</v>
      </c>
      <c r="C3282" s="13">
        <v>57</v>
      </c>
      <c r="D3282" s="11">
        <v>5</v>
      </c>
      <c r="E3282" s="11">
        <v>1</v>
      </c>
      <c r="F3282" s="11">
        <v>28</v>
      </c>
      <c r="G3282" s="11">
        <v>16</v>
      </c>
    </row>
    <row r="3283" spans="1:7" x14ac:dyDescent="0.25">
      <c r="A3283" s="11">
        <v>2806001</v>
      </c>
      <c r="B3283" s="11">
        <v>28</v>
      </c>
      <c r="C3283" s="13">
        <v>71</v>
      </c>
      <c r="D3283" s="11">
        <v>6</v>
      </c>
      <c r="E3283" s="11">
        <v>1</v>
      </c>
      <c r="F3283" s="11">
        <v>27</v>
      </c>
      <c r="G3283" s="11">
        <v>17</v>
      </c>
    </row>
    <row r="3284" spans="1:7" x14ac:dyDescent="0.25">
      <c r="A3284" s="11">
        <v>2807001</v>
      </c>
      <c r="B3284" s="11">
        <v>28</v>
      </c>
      <c r="C3284" s="13">
        <v>85</v>
      </c>
      <c r="D3284" s="11">
        <v>7</v>
      </c>
      <c r="E3284" s="11">
        <v>1</v>
      </c>
      <c r="F3284" s="11">
        <v>18</v>
      </c>
      <c r="G3284" s="11">
        <v>26</v>
      </c>
    </row>
    <row r="3285" spans="1:7" x14ac:dyDescent="0.25">
      <c r="A3285" s="11">
        <v>2808001</v>
      </c>
      <c r="B3285" s="11">
        <v>28</v>
      </c>
      <c r="C3285" s="13">
        <v>99</v>
      </c>
      <c r="D3285" s="11">
        <v>8</v>
      </c>
      <c r="E3285" s="11">
        <v>1</v>
      </c>
      <c r="F3285" s="11">
        <v>14</v>
      </c>
      <c r="G3285" s="11">
        <v>9</v>
      </c>
    </row>
    <row r="3286" spans="1:7" x14ac:dyDescent="0.25">
      <c r="A3286" s="11">
        <v>2809001</v>
      </c>
      <c r="B3286" s="11">
        <v>28</v>
      </c>
      <c r="C3286" s="13">
        <v>113</v>
      </c>
      <c r="D3286" s="11">
        <v>9</v>
      </c>
      <c r="E3286" s="11">
        <v>1</v>
      </c>
      <c r="F3286" s="11">
        <v>10</v>
      </c>
      <c r="G3286" s="11">
        <v>13</v>
      </c>
    </row>
    <row r="3287" spans="1:7" x14ac:dyDescent="0.25">
      <c r="A3287" s="11">
        <v>2810001</v>
      </c>
      <c r="B3287" s="11">
        <v>28</v>
      </c>
      <c r="C3287" s="13">
        <v>127</v>
      </c>
      <c r="D3287" s="11">
        <v>10</v>
      </c>
      <c r="E3287" s="11">
        <v>1</v>
      </c>
      <c r="F3287" s="11">
        <v>12</v>
      </c>
      <c r="G3287" s="11">
        <v>11</v>
      </c>
    </row>
    <row r="3288" spans="1:7" x14ac:dyDescent="0.25">
      <c r="A3288" s="11">
        <v>2811001</v>
      </c>
      <c r="B3288" s="11">
        <v>28</v>
      </c>
      <c r="C3288" s="13">
        <v>141</v>
      </c>
      <c r="D3288" s="11">
        <v>11</v>
      </c>
      <c r="E3288" s="11">
        <v>1</v>
      </c>
      <c r="F3288" s="11">
        <v>21</v>
      </c>
      <c r="G3288" s="11">
        <v>23</v>
      </c>
    </row>
    <row r="3289" spans="1:7" x14ac:dyDescent="0.25">
      <c r="A3289" s="11">
        <v>2812001</v>
      </c>
      <c r="B3289" s="11">
        <v>28</v>
      </c>
      <c r="C3289" s="13">
        <v>155</v>
      </c>
      <c r="D3289" s="11">
        <v>12</v>
      </c>
      <c r="E3289" s="11">
        <v>1</v>
      </c>
      <c r="F3289" s="11">
        <v>24</v>
      </c>
      <c r="G3289" s="11">
        <v>20</v>
      </c>
    </row>
    <row r="3290" spans="1:7" x14ac:dyDescent="0.25">
      <c r="A3290" s="11">
        <v>2813001</v>
      </c>
      <c r="B3290" s="11">
        <v>28</v>
      </c>
      <c r="C3290" s="13">
        <v>169</v>
      </c>
      <c r="D3290" s="11">
        <v>13</v>
      </c>
      <c r="E3290" s="11">
        <v>1</v>
      </c>
      <c r="F3290" s="11">
        <v>25</v>
      </c>
      <c r="G3290" s="11">
        <v>19</v>
      </c>
    </row>
    <row r="3291" spans="1:7" x14ac:dyDescent="0.25">
      <c r="A3291" s="11">
        <v>2814001</v>
      </c>
      <c r="B3291" s="11">
        <v>28</v>
      </c>
      <c r="C3291" s="13">
        <v>183</v>
      </c>
      <c r="D3291" s="11">
        <v>14</v>
      </c>
      <c r="E3291" s="11">
        <v>1</v>
      </c>
      <c r="F3291" s="11">
        <v>15</v>
      </c>
      <c r="G3291" s="11">
        <v>1</v>
      </c>
    </row>
    <row r="3292" spans="1:7" x14ac:dyDescent="0.25">
      <c r="A3292" s="11">
        <v>2815001</v>
      </c>
      <c r="B3292" s="11">
        <v>28</v>
      </c>
      <c r="C3292" s="13">
        <v>197</v>
      </c>
      <c r="D3292" s="11">
        <v>15</v>
      </c>
      <c r="E3292" s="11">
        <v>1</v>
      </c>
      <c r="F3292" s="11">
        <v>23</v>
      </c>
      <c r="G3292" s="11">
        <v>14</v>
      </c>
    </row>
    <row r="3293" spans="1:7" x14ac:dyDescent="0.25">
      <c r="A3293" s="11">
        <v>2816001</v>
      </c>
      <c r="B3293" s="11">
        <v>28</v>
      </c>
      <c r="C3293" s="13">
        <v>211</v>
      </c>
      <c r="D3293" s="11">
        <v>16</v>
      </c>
      <c r="E3293" s="11">
        <v>1</v>
      </c>
      <c r="F3293" s="11">
        <v>7</v>
      </c>
      <c r="G3293" s="11">
        <v>18</v>
      </c>
    </row>
    <row r="3294" spans="1:7" x14ac:dyDescent="0.25">
      <c r="A3294" s="11">
        <v>2817001</v>
      </c>
      <c r="B3294" s="11">
        <v>28</v>
      </c>
      <c r="C3294" s="13">
        <v>225</v>
      </c>
      <c r="D3294" s="11">
        <v>17</v>
      </c>
      <c r="E3294" s="11">
        <v>1</v>
      </c>
      <c r="F3294" s="11">
        <v>5</v>
      </c>
      <c r="G3294" s="11">
        <v>27</v>
      </c>
    </row>
    <row r="3295" spans="1:7" x14ac:dyDescent="0.25">
      <c r="A3295" s="11">
        <v>2818001</v>
      </c>
      <c r="B3295" s="11">
        <v>28</v>
      </c>
      <c r="C3295" s="13">
        <v>239</v>
      </c>
      <c r="D3295" s="11">
        <v>18</v>
      </c>
      <c r="E3295" s="11">
        <v>1</v>
      </c>
      <c r="F3295" s="11">
        <v>3</v>
      </c>
      <c r="G3295" s="11">
        <v>24</v>
      </c>
    </row>
    <row r="3296" spans="1:7" x14ac:dyDescent="0.25">
      <c r="A3296" s="11">
        <v>2819001</v>
      </c>
      <c r="B3296" s="11">
        <v>28</v>
      </c>
      <c r="C3296" s="13">
        <v>253</v>
      </c>
      <c r="D3296" s="11">
        <v>19</v>
      </c>
      <c r="E3296" s="11">
        <v>1</v>
      </c>
      <c r="F3296" s="11">
        <v>17</v>
      </c>
      <c r="G3296" s="11">
        <v>12</v>
      </c>
    </row>
    <row r="3297" spans="1:7" x14ac:dyDescent="0.25">
      <c r="A3297" s="11">
        <v>2820001</v>
      </c>
      <c r="B3297" s="11">
        <v>28</v>
      </c>
      <c r="C3297" s="13">
        <v>267</v>
      </c>
      <c r="D3297" s="11">
        <v>20</v>
      </c>
      <c r="E3297" s="11">
        <v>1</v>
      </c>
      <c r="F3297" s="11">
        <v>20</v>
      </c>
      <c r="G3297" s="11">
        <v>4</v>
      </c>
    </row>
    <row r="3298" spans="1:7" x14ac:dyDescent="0.25">
      <c r="A3298" s="11">
        <v>2821001</v>
      </c>
      <c r="B3298" s="11">
        <v>28</v>
      </c>
      <c r="C3298" s="13">
        <v>281</v>
      </c>
      <c r="D3298" s="11">
        <v>21</v>
      </c>
      <c r="E3298" s="11">
        <v>1</v>
      </c>
      <c r="F3298" s="11">
        <v>13</v>
      </c>
      <c r="G3298" s="11">
        <v>25</v>
      </c>
    </row>
    <row r="3299" spans="1:7" x14ac:dyDescent="0.25">
      <c r="A3299" s="11">
        <v>2822001</v>
      </c>
      <c r="B3299" s="11">
        <v>28</v>
      </c>
      <c r="C3299" s="13">
        <v>295</v>
      </c>
      <c r="D3299" s="11">
        <v>22</v>
      </c>
      <c r="E3299" s="11">
        <v>1</v>
      </c>
      <c r="F3299" s="11">
        <v>11</v>
      </c>
      <c r="G3299" s="11">
        <v>21</v>
      </c>
    </row>
    <row r="3300" spans="1:7" x14ac:dyDescent="0.25">
      <c r="A3300" s="11">
        <v>2823001</v>
      </c>
      <c r="B3300" s="11">
        <v>28</v>
      </c>
      <c r="C3300" s="13">
        <v>309</v>
      </c>
      <c r="D3300" s="11">
        <v>23</v>
      </c>
      <c r="E3300" s="11">
        <v>1</v>
      </c>
      <c r="F3300" s="11">
        <v>26</v>
      </c>
      <c r="G3300" s="11">
        <v>6</v>
      </c>
    </row>
    <row r="3301" spans="1:7" x14ac:dyDescent="0.25">
      <c r="A3301" s="11">
        <v>2824001</v>
      </c>
      <c r="B3301" s="11">
        <v>28</v>
      </c>
      <c r="C3301" s="13">
        <v>323</v>
      </c>
      <c r="D3301" s="11">
        <v>24</v>
      </c>
      <c r="E3301" s="11">
        <v>1</v>
      </c>
      <c r="F3301" s="11">
        <v>16</v>
      </c>
      <c r="G3301" s="11">
        <v>10</v>
      </c>
    </row>
    <row r="3302" spans="1:7" x14ac:dyDescent="0.25">
      <c r="A3302" s="11">
        <v>2825001</v>
      </c>
      <c r="B3302" s="11">
        <v>28</v>
      </c>
      <c r="C3302" s="13">
        <v>337</v>
      </c>
      <c r="D3302" s="11">
        <v>25</v>
      </c>
      <c r="E3302" s="11">
        <v>1</v>
      </c>
      <c r="F3302" s="11">
        <v>19</v>
      </c>
      <c r="G3302" s="11">
        <v>2</v>
      </c>
    </row>
    <row r="3303" spans="1:7" x14ac:dyDescent="0.25">
      <c r="A3303" s="11">
        <v>2826001</v>
      </c>
      <c r="B3303" s="11">
        <v>28</v>
      </c>
      <c r="C3303" s="13">
        <v>351</v>
      </c>
      <c r="D3303" s="11">
        <v>26</v>
      </c>
      <c r="E3303" s="11">
        <v>1</v>
      </c>
      <c r="F3303" s="11">
        <v>8</v>
      </c>
      <c r="G3303" s="11">
        <v>28</v>
      </c>
    </row>
    <row r="3304" spans="1:7" x14ac:dyDescent="0.25">
      <c r="A3304" s="11">
        <v>2827001</v>
      </c>
      <c r="B3304" s="11">
        <v>28</v>
      </c>
      <c r="C3304" s="13">
        <v>365</v>
      </c>
      <c r="D3304" s="11">
        <v>27</v>
      </c>
      <c r="E3304" s="11">
        <v>1</v>
      </c>
      <c r="F3304" s="11">
        <v>9</v>
      </c>
      <c r="G3304" s="11">
        <v>22</v>
      </c>
    </row>
    <row r="3305" spans="1:7" x14ac:dyDescent="0.25">
      <c r="A3305" s="11">
        <v>2801002</v>
      </c>
      <c r="B3305" s="11">
        <v>28</v>
      </c>
      <c r="C3305" s="13">
        <v>2</v>
      </c>
      <c r="D3305" s="11">
        <v>1</v>
      </c>
      <c r="E3305" s="11">
        <v>2</v>
      </c>
      <c r="F3305" s="11">
        <v>2</v>
      </c>
      <c r="G3305" s="11">
        <v>9</v>
      </c>
    </row>
    <row r="3306" spans="1:7" x14ac:dyDescent="0.25">
      <c r="A3306" s="11">
        <v>2802002</v>
      </c>
      <c r="B3306" s="11">
        <v>28</v>
      </c>
      <c r="C3306" s="13">
        <v>16</v>
      </c>
      <c r="D3306" s="11">
        <v>2</v>
      </c>
      <c r="E3306" s="11">
        <v>2</v>
      </c>
      <c r="F3306" s="11">
        <v>8</v>
      </c>
      <c r="G3306" s="11">
        <v>10</v>
      </c>
    </row>
    <row r="3307" spans="1:7" x14ac:dyDescent="0.25">
      <c r="A3307" s="11">
        <v>2803002</v>
      </c>
      <c r="B3307" s="11">
        <v>28</v>
      </c>
      <c r="C3307" s="13">
        <v>30</v>
      </c>
      <c r="D3307" s="11">
        <v>3</v>
      </c>
      <c r="E3307" s="11">
        <v>2</v>
      </c>
      <c r="F3307" s="11">
        <v>11</v>
      </c>
      <c r="G3307" s="11">
        <v>14</v>
      </c>
    </row>
    <row r="3308" spans="1:7" x14ac:dyDescent="0.25">
      <c r="A3308" s="11">
        <v>2804002</v>
      </c>
      <c r="B3308" s="11">
        <v>28</v>
      </c>
      <c r="C3308" s="13">
        <v>44</v>
      </c>
      <c r="D3308" s="11">
        <v>4</v>
      </c>
      <c r="E3308" s="11">
        <v>2</v>
      </c>
      <c r="F3308" s="11">
        <v>13</v>
      </c>
      <c r="G3308" s="11">
        <v>12</v>
      </c>
    </row>
    <row r="3309" spans="1:7" x14ac:dyDescent="0.25">
      <c r="A3309" s="11">
        <v>2805002</v>
      </c>
      <c r="B3309" s="11">
        <v>28</v>
      </c>
      <c r="C3309" s="13">
        <v>58</v>
      </c>
      <c r="D3309" s="11">
        <v>5</v>
      </c>
      <c r="E3309" s="11">
        <v>2</v>
      </c>
      <c r="F3309" s="11">
        <v>3</v>
      </c>
      <c r="G3309" s="11">
        <v>1</v>
      </c>
    </row>
    <row r="3310" spans="1:7" x14ac:dyDescent="0.25">
      <c r="A3310" s="11">
        <v>2806002</v>
      </c>
      <c r="B3310" s="11">
        <v>28</v>
      </c>
      <c r="C3310" s="13">
        <v>72</v>
      </c>
      <c r="D3310" s="11">
        <v>6</v>
      </c>
      <c r="E3310" s="11">
        <v>2</v>
      </c>
      <c r="F3310" s="11">
        <v>4</v>
      </c>
      <c r="G3310" s="11">
        <v>7</v>
      </c>
    </row>
    <row r="3311" spans="1:7" x14ac:dyDescent="0.25">
      <c r="A3311" s="11">
        <v>2807002</v>
      </c>
      <c r="B3311" s="11">
        <v>28</v>
      </c>
      <c r="C3311" s="13">
        <v>86</v>
      </c>
      <c r="D3311" s="11">
        <v>7</v>
      </c>
      <c r="E3311" s="11">
        <v>2</v>
      </c>
      <c r="F3311" s="11">
        <v>6</v>
      </c>
      <c r="G3311" s="11">
        <v>5</v>
      </c>
    </row>
    <row r="3312" spans="1:7" x14ac:dyDescent="0.25">
      <c r="A3312" s="11">
        <v>2808002</v>
      </c>
      <c r="B3312" s="11">
        <v>28</v>
      </c>
      <c r="C3312" s="13">
        <v>100</v>
      </c>
      <c r="D3312" s="11">
        <v>8</v>
      </c>
      <c r="E3312" s="11">
        <v>2</v>
      </c>
      <c r="F3312" s="11">
        <v>22</v>
      </c>
      <c r="G3312" s="11">
        <v>17</v>
      </c>
    </row>
    <row r="3313" spans="1:7" x14ac:dyDescent="0.25">
      <c r="A3313" s="11">
        <v>2809002</v>
      </c>
      <c r="B3313" s="11">
        <v>28</v>
      </c>
      <c r="C3313" s="13">
        <v>114</v>
      </c>
      <c r="D3313" s="11">
        <v>9</v>
      </c>
      <c r="E3313" s="11">
        <v>2</v>
      </c>
      <c r="F3313" s="11">
        <v>28</v>
      </c>
      <c r="G3313" s="11">
        <v>18</v>
      </c>
    </row>
    <row r="3314" spans="1:7" x14ac:dyDescent="0.25">
      <c r="A3314" s="11">
        <v>2810002</v>
      </c>
      <c r="B3314" s="11">
        <v>28</v>
      </c>
      <c r="C3314" s="13">
        <v>128</v>
      </c>
      <c r="D3314" s="11">
        <v>10</v>
      </c>
      <c r="E3314" s="11">
        <v>2</v>
      </c>
      <c r="F3314" s="11">
        <v>27</v>
      </c>
      <c r="G3314" s="11">
        <v>19</v>
      </c>
    </row>
    <row r="3315" spans="1:7" x14ac:dyDescent="0.25">
      <c r="A3315" s="11">
        <v>2811002</v>
      </c>
      <c r="B3315" s="11">
        <v>28</v>
      </c>
      <c r="C3315" s="13">
        <v>142</v>
      </c>
      <c r="D3315" s="11">
        <v>11</v>
      </c>
      <c r="E3315" s="11">
        <v>2</v>
      </c>
      <c r="F3315" s="11">
        <v>24</v>
      </c>
      <c r="G3315" s="11">
        <v>15</v>
      </c>
    </row>
    <row r="3316" spans="1:7" x14ac:dyDescent="0.25">
      <c r="A3316" s="11">
        <v>2812002</v>
      </c>
      <c r="B3316" s="11">
        <v>28</v>
      </c>
      <c r="C3316" s="13">
        <v>156</v>
      </c>
      <c r="D3316" s="11">
        <v>12</v>
      </c>
      <c r="E3316" s="11">
        <v>2</v>
      </c>
      <c r="F3316" s="11">
        <v>21</v>
      </c>
      <c r="G3316" s="11">
        <v>25</v>
      </c>
    </row>
    <row r="3317" spans="1:7" x14ac:dyDescent="0.25">
      <c r="A3317" s="11">
        <v>2813002</v>
      </c>
      <c r="B3317" s="11">
        <v>28</v>
      </c>
      <c r="C3317" s="13">
        <v>170</v>
      </c>
      <c r="D3317" s="11">
        <v>13</v>
      </c>
      <c r="E3317" s="11">
        <v>2</v>
      </c>
      <c r="F3317" s="11">
        <v>26</v>
      </c>
      <c r="G3317" s="11">
        <v>20</v>
      </c>
    </row>
    <row r="3318" spans="1:7" x14ac:dyDescent="0.25">
      <c r="A3318" s="11">
        <v>2814002</v>
      </c>
      <c r="B3318" s="11">
        <v>28</v>
      </c>
      <c r="C3318" s="13">
        <v>184</v>
      </c>
      <c r="D3318" s="11">
        <v>14</v>
      </c>
      <c r="E3318" s="11">
        <v>2</v>
      </c>
      <c r="F3318" s="11">
        <v>9</v>
      </c>
      <c r="G3318" s="11">
        <v>28</v>
      </c>
    </row>
    <row r="3319" spans="1:7" x14ac:dyDescent="0.25">
      <c r="A3319" s="11">
        <v>2815002</v>
      </c>
      <c r="B3319" s="11">
        <v>28</v>
      </c>
      <c r="C3319" s="13">
        <v>198</v>
      </c>
      <c r="D3319" s="11">
        <v>15</v>
      </c>
      <c r="E3319" s="11">
        <v>2</v>
      </c>
      <c r="F3319" s="11">
        <v>16</v>
      </c>
      <c r="G3319" s="11">
        <v>2</v>
      </c>
    </row>
    <row r="3320" spans="1:7" x14ac:dyDescent="0.25">
      <c r="A3320" s="11">
        <v>2816002</v>
      </c>
      <c r="B3320" s="11">
        <v>28</v>
      </c>
      <c r="C3320" s="13">
        <v>212</v>
      </c>
      <c r="D3320" s="11">
        <v>16</v>
      </c>
      <c r="E3320" s="11">
        <v>2</v>
      </c>
      <c r="F3320" s="11">
        <v>14</v>
      </c>
      <c r="G3320" s="11">
        <v>24</v>
      </c>
    </row>
    <row r="3321" spans="1:7" x14ac:dyDescent="0.25">
      <c r="A3321" s="11">
        <v>2817002</v>
      </c>
      <c r="B3321" s="11">
        <v>28</v>
      </c>
      <c r="C3321" s="13">
        <v>226</v>
      </c>
      <c r="D3321" s="11">
        <v>17</v>
      </c>
      <c r="E3321" s="11">
        <v>2</v>
      </c>
      <c r="F3321" s="11">
        <v>19</v>
      </c>
      <c r="G3321" s="11">
        <v>8</v>
      </c>
    </row>
    <row r="3322" spans="1:7" x14ac:dyDescent="0.25">
      <c r="A3322" s="11">
        <v>2818002</v>
      </c>
      <c r="B3322" s="11">
        <v>28</v>
      </c>
      <c r="C3322" s="13">
        <v>240</v>
      </c>
      <c r="D3322" s="11">
        <v>18</v>
      </c>
      <c r="E3322" s="11">
        <v>2</v>
      </c>
      <c r="F3322" s="11">
        <v>15</v>
      </c>
      <c r="G3322" s="11">
        <v>6</v>
      </c>
    </row>
    <row r="3323" spans="1:7" x14ac:dyDescent="0.25">
      <c r="A3323" s="11">
        <v>2819002</v>
      </c>
      <c r="B3323" s="11">
        <v>28</v>
      </c>
      <c r="C3323" s="13">
        <v>254</v>
      </c>
      <c r="D3323" s="11">
        <v>19</v>
      </c>
      <c r="E3323" s="11">
        <v>2</v>
      </c>
      <c r="F3323" s="11">
        <v>25</v>
      </c>
      <c r="G3323" s="11">
        <v>4</v>
      </c>
    </row>
    <row r="3324" spans="1:7" x14ac:dyDescent="0.25">
      <c r="A3324" s="11">
        <v>2820002</v>
      </c>
      <c r="B3324" s="11">
        <v>28</v>
      </c>
      <c r="C3324" s="13">
        <v>268</v>
      </c>
      <c r="D3324" s="11">
        <v>20</v>
      </c>
      <c r="E3324" s="11">
        <v>2</v>
      </c>
      <c r="F3324" s="11">
        <v>18</v>
      </c>
      <c r="G3324" s="11">
        <v>13</v>
      </c>
    </row>
    <row r="3325" spans="1:7" x14ac:dyDescent="0.25">
      <c r="A3325" s="11">
        <v>2821002</v>
      </c>
      <c r="B3325" s="11">
        <v>28</v>
      </c>
      <c r="C3325" s="13">
        <v>282</v>
      </c>
      <c r="D3325" s="11">
        <v>21</v>
      </c>
      <c r="E3325" s="11">
        <v>2</v>
      </c>
      <c r="F3325" s="11">
        <v>5</v>
      </c>
      <c r="G3325" s="11">
        <v>21</v>
      </c>
    </row>
    <row r="3326" spans="1:7" x14ac:dyDescent="0.25">
      <c r="A3326" s="11">
        <v>2822002</v>
      </c>
      <c r="B3326" s="11">
        <v>28</v>
      </c>
      <c r="C3326" s="13">
        <v>296</v>
      </c>
      <c r="D3326" s="11">
        <v>22</v>
      </c>
      <c r="E3326" s="11">
        <v>2</v>
      </c>
      <c r="F3326" s="11">
        <v>1</v>
      </c>
      <c r="G3326" s="11">
        <v>26</v>
      </c>
    </row>
    <row r="3327" spans="1:7" x14ac:dyDescent="0.25">
      <c r="A3327" s="11">
        <v>2823002</v>
      </c>
      <c r="B3327" s="11">
        <v>28</v>
      </c>
      <c r="C3327" s="13">
        <v>310</v>
      </c>
      <c r="D3327" s="11">
        <v>23</v>
      </c>
      <c r="E3327" s="11">
        <v>2</v>
      </c>
      <c r="F3327" s="11">
        <v>12</v>
      </c>
      <c r="G3327" s="11">
        <v>22</v>
      </c>
    </row>
    <row r="3328" spans="1:7" x14ac:dyDescent="0.25">
      <c r="A3328" s="11">
        <v>2824002</v>
      </c>
      <c r="B3328" s="11">
        <v>28</v>
      </c>
      <c r="C3328" s="13">
        <v>324</v>
      </c>
      <c r="D3328" s="11">
        <v>24</v>
      </c>
      <c r="E3328" s="11">
        <v>2</v>
      </c>
      <c r="F3328" s="11">
        <v>7</v>
      </c>
      <c r="G3328" s="11">
        <v>27</v>
      </c>
    </row>
    <row r="3329" spans="1:7" x14ac:dyDescent="0.25">
      <c r="A3329" s="11">
        <v>2825002</v>
      </c>
      <c r="B3329" s="11">
        <v>28</v>
      </c>
      <c r="C3329" s="13">
        <v>338</v>
      </c>
      <c r="D3329" s="11">
        <v>25</v>
      </c>
      <c r="E3329" s="11">
        <v>2</v>
      </c>
      <c r="F3329" s="11">
        <v>17</v>
      </c>
      <c r="G3329" s="11">
        <v>11</v>
      </c>
    </row>
    <row r="3330" spans="1:7" x14ac:dyDescent="0.25">
      <c r="A3330" s="11">
        <v>2826002</v>
      </c>
      <c r="B3330" s="11">
        <v>28</v>
      </c>
      <c r="C3330" s="13">
        <v>352</v>
      </c>
      <c r="D3330" s="11">
        <v>26</v>
      </c>
      <c r="E3330" s="11">
        <v>2</v>
      </c>
      <c r="F3330" s="11">
        <v>20</v>
      </c>
      <c r="G3330" s="11">
        <v>3</v>
      </c>
    </row>
    <row r="3331" spans="1:7" x14ac:dyDescent="0.25">
      <c r="A3331" s="11">
        <v>2827002</v>
      </c>
      <c r="B3331" s="11">
        <v>28</v>
      </c>
      <c r="C3331" s="13">
        <v>366</v>
      </c>
      <c r="D3331" s="11">
        <v>27</v>
      </c>
      <c r="E3331" s="11">
        <v>2</v>
      </c>
      <c r="F3331" s="11">
        <v>10</v>
      </c>
      <c r="G3331" s="11">
        <v>23</v>
      </c>
    </row>
    <row r="3332" spans="1:7" x14ac:dyDescent="0.25">
      <c r="A3332" s="11">
        <v>2801003</v>
      </c>
      <c r="B3332" s="11">
        <v>28</v>
      </c>
      <c r="C3332" s="13">
        <v>3</v>
      </c>
      <c r="D3332" s="11">
        <v>1</v>
      </c>
      <c r="E3332" s="11">
        <v>3</v>
      </c>
      <c r="F3332" s="11">
        <v>10</v>
      </c>
      <c r="G3332" s="11">
        <v>3</v>
      </c>
    </row>
    <row r="3333" spans="1:7" x14ac:dyDescent="0.25">
      <c r="A3333" s="11">
        <v>2802003</v>
      </c>
      <c r="B3333" s="11">
        <v>28</v>
      </c>
      <c r="C3333" s="13">
        <v>17</v>
      </c>
      <c r="D3333" s="11">
        <v>2</v>
      </c>
      <c r="E3333" s="11">
        <v>3</v>
      </c>
      <c r="F3333" s="11">
        <v>23</v>
      </c>
      <c r="G3333" s="11">
        <v>18</v>
      </c>
    </row>
    <row r="3334" spans="1:7" x14ac:dyDescent="0.25">
      <c r="A3334" s="11">
        <v>2803003</v>
      </c>
      <c r="B3334" s="11">
        <v>28</v>
      </c>
      <c r="C3334" s="13">
        <v>31</v>
      </c>
      <c r="D3334" s="11">
        <v>3</v>
      </c>
      <c r="E3334" s="11">
        <v>3</v>
      </c>
      <c r="F3334" s="11">
        <v>12</v>
      </c>
      <c r="G3334" s="11">
        <v>8</v>
      </c>
    </row>
    <row r="3335" spans="1:7" x14ac:dyDescent="0.25">
      <c r="A3335" s="11">
        <v>2804003</v>
      </c>
      <c r="B3335" s="11">
        <v>28</v>
      </c>
      <c r="C3335" s="13">
        <v>45</v>
      </c>
      <c r="D3335" s="11">
        <v>4</v>
      </c>
      <c r="E3335" s="11">
        <v>3</v>
      </c>
      <c r="F3335" s="11">
        <v>6</v>
      </c>
      <c r="G3335" s="11">
        <v>7</v>
      </c>
    </row>
    <row r="3336" spans="1:7" x14ac:dyDescent="0.25">
      <c r="A3336" s="11">
        <v>2805003</v>
      </c>
      <c r="B3336" s="11">
        <v>28</v>
      </c>
      <c r="C3336" s="13">
        <v>59</v>
      </c>
      <c r="D3336" s="11">
        <v>5</v>
      </c>
      <c r="E3336" s="11">
        <v>3</v>
      </c>
      <c r="F3336" s="11">
        <v>11</v>
      </c>
      <c r="G3336" s="11">
        <v>9</v>
      </c>
    </row>
    <row r="3337" spans="1:7" x14ac:dyDescent="0.25">
      <c r="A3337" s="11">
        <v>2806003</v>
      </c>
      <c r="B3337" s="11">
        <v>28</v>
      </c>
      <c r="C3337" s="13">
        <v>73</v>
      </c>
      <c r="D3337" s="11">
        <v>6</v>
      </c>
      <c r="E3337" s="11">
        <v>3</v>
      </c>
      <c r="F3337" s="11">
        <v>5</v>
      </c>
      <c r="G3337" s="11">
        <v>1</v>
      </c>
    </row>
    <row r="3338" spans="1:7" x14ac:dyDescent="0.25">
      <c r="A3338" s="11">
        <v>2807003</v>
      </c>
      <c r="B3338" s="11">
        <v>28</v>
      </c>
      <c r="C3338" s="13">
        <v>87</v>
      </c>
      <c r="D3338" s="11">
        <v>7</v>
      </c>
      <c r="E3338" s="11">
        <v>3</v>
      </c>
      <c r="F3338" s="11">
        <v>14</v>
      </c>
      <c r="G3338" s="11">
        <v>13</v>
      </c>
    </row>
    <row r="3339" spans="1:7" x14ac:dyDescent="0.25">
      <c r="A3339" s="11">
        <v>2808003</v>
      </c>
      <c r="B3339" s="11">
        <v>28</v>
      </c>
      <c r="C3339" s="13">
        <v>101</v>
      </c>
      <c r="D3339" s="11">
        <v>8</v>
      </c>
      <c r="E3339" s="11">
        <v>3</v>
      </c>
      <c r="F3339" s="11">
        <v>4</v>
      </c>
      <c r="G3339" s="11">
        <v>2</v>
      </c>
    </row>
    <row r="3340" spans="1:7" x14ac:dyDescent="0.25">
      <c r="A3340" s="11">
        <v>2809003</v>
      </c>
      <c r="B3340" s="11">
        <v>28</v>
      </c>
      <c r="C3340" s="13">
        <v>115</v>
      </c>
      <c r="D3340" s="11">
        <v>9</v>
      </c>
      <c r="E3340" s="11">
        <v>3</v>
      </c>
      <c r="F3340" s="11">
        <v>19</v>
      </c>
      <c r="G3340" s="11">
        <v>22</v>
      </c>
    </row>
    <row r="3341" spans="1:7" x14ac:dyDescent="0.25">
      <c r="A3341" s="11">
        <v>2810003</v>
      </c>
      <c r="B3341" s="11">
        <v>28</v>
      </c>
      <c r="C3341" s="13">
        <v>129</v>
      </c>
      <c r="D3341" s="11">
        <v>10</v>
      </c>
      <c r="E3341" s="11">
        <v>3</v>
      </c>
      <c r="F3341" s="11">
        <v>20</v>
      </c>
      <c r="G3341" s="11">
        <v>28</v>
      </c>
    </row>
    <row r="3342" spans="1:7" x14ac:dyDescent="0.25">
      <c r="A3342" s="11">
        <v>2811003</v>
      </c>
      <c r="B3342" s="11">
        <v>28</v>
      </c>
      <c r="C3342" s="13">
        <v>143</v>
      </c>
      <c r="D3342" s="11">
        <v>11</v>
      </c>
      <c r="E3342" s="11">
        <v>3</v>
      </c>
      <c r="F3342" s="11">
        <v>16</v>
      </c>
      <c r="G3342" s="11">
        <v>25</v>
      </c>
    </row>
    <row r="3343" spans="1:7" x14ac:dyDescent="0.25">
      <c r="A3343" s="11">
        <v>2812003</v>
      </c>
      <c r="B3343" s="11">
        <v>28</v>
      </c>
      <c r="C3343" s="13">
        <v>157</v>
      </c>
      <c r="D3343" s="11">
        <v>12</v>
      </c>
      <c r="E3343" s="11">
        <v>3</v>
      </c>
      <c r="F3343" s="11">
        <v>15</v>
      </c>
      <c r="G3343" s="11">
        <v>26</v>
      </c>
    </row>
    <row r="3344" spans="1:7" x14ac:dyDescent="0.25">
      <c r="A3344" s="11">
        <v>2813003</v>
      </c>
      <c r="B3344" s="11">
        <v>28</v>
      </c>
      <c r="C3344" s="13">
        <v>171</v>
      </c>
      <c r="D3344" s="11">
        <v>13</v>
      </c>
      <c r="E3344" s="11">
        <v>3</v>
      </c>
      <c r="F3344" s="11">
        <v>27</v>
      </c>
      <c r="G3344" s="11">
        <v>21</v>
      </c>
    </row>
    <row r="3345" spans="1:7" x14ac:dyDescent="0.25">
      <c r="A3345" s="11">
        <v>2814003</v>
      </c>
      <c r="B3345" s="11">
        <v>28</v>
      </c>
      <c r="C3345" s="13">
        <v>185</v>
      </c>
      <c r="D3345" s="11">
        <v>14</v>
      </c>
      <c r="E3345" s="11">
        <v>3</v>
      </c>
      <c r="F3345" s="11">
        <v>21</v>
      </c>
      <c r="G3345" s="11">
        <v>4</v>
      </c>
    </row>
    <row r="3346" spans="1:7" x14ac:dyDescent="0.25">
      <c r="A3346" s="11">
        <v>2815003</v>
      </c>
      <c r="B3346" s="11">
        <v>28</v>
      </c>
      <c r="C3346" s="13">
        <v>199</v>
      </c>
      <c r="D3346" s="11">
        <v>15</v>
      </c>
      <c r="E3346" s="11">
        <v>3</v>
      </c>
      <c r="F3346" s="11">
        <v>28</v>
      </c>
      <c r="G3346" s="11">
        <v>10</v>
      </c>
    </row>
    <row r="3347" spans="1:7" x14ac:dyDescent="0.25">
      <c r="A3347" s="11">
        <v>2816003</v>
      </c>
      <c r="B3347" s="11">
        <v>28</v>
      </c>
      <c r="C3347" s="13">
        <v>213</v>
      </c>
      <c r="D3347" s="11">
        <v>16</v>
      </c>
      <c r="E3347" s="11">
        <v>3</v>
      </c>
      <c r="F3347" s="11">
        <v>3</v>
      </c>
      <c r="G3347" s="11">
        <v>17</v>
      </c>
    </row>
    <row r="3348" spans="1:7" x14ac:dyDescent="0.25">
      <c r="A3348" s="11">
        <v>2817003</v>
      </c>
      <c r="B3348" s="11">
        <v>28</v>
      </c>
      <c r="C3348" s="13">
        <v>227</v>
      </c>
      <c r="D3348" s="11">
        <v>17</v>
      </c>
      <c r="E3348" s="11">
        <v>3</v>
      </c>
      <c r="F3348" s="11">
        <v>25</v>
      </c>
      <c r="G3348" s="11">
        <v>14</v>
      </c>
    </row>
    <row r="3349" spans="1:7" x14ac:dyDescent="0.25">
      <c r="A3349" s="11">
        <v>2818003</v>
      </c>
      <c r="B3349" s="11">
        <v>28</v>
      </c>
      <c r="C3349" s="13">
        <v>241</v>
      </c>
      <c r="D3349" s="11">
        <v>18</v>
      </c>
      <c r="E3349" s="11">
        <v>3</v>
      </c>
      <c r="F3349" s="11">
        <v>9</v>
      </c>
      <c r="G3349" s="11">
        <v>20</v>
      </c>
    </row>
    <row r="3350" spans="1:7" x14ac:dyDescent="0.25">
      <c r="A3350" s="11">
        <v>2819003</v>
      </c>
      <c r="B3350" s="11">
        <v>28</v>
      </c>
      <c r="C3350" s="13">
        <v>255</v>
      </c>
      <c r="D3350" s="11">
        <v>19</v>
      </c>
      <c r="E3350" s="11">
        <v>3</v>
      </c>
      <c r="F3350" s="11">
        <v>7</v>
      </c>
      <c r="G3350" s="11">
        <v>16</v>
      </c>
    </row>
    <row r="3351" spans="1:7" x14ac:dyDescent="0.25">
      <c r="A3351" s="11">
        <v>2820003</v>
      </c>
      <c r="B3351" s="11">
        <v>28</v>
      </c>
      <c r="C3351" s="13">
        <v>269</v>
      </c>
      <c r="D3351" s="11">
        <v>20</v>
      </c>
      <c r="E3351" s="11">
        <v>3</v>
      </c>
      <c r="F3351" s="11">
        <v>26</v>
      </c>
      <c r="G3351" s="11">
        <v>5</v>
      </c>
    </row>
    <row r="3352" spans="1:7" x14ac:dyDescent="0.25">
      <c r="A3352" s="11">
        <v>2821003</v>
      </c>
      <c r="B3352" s="11">
        <v>28</v>
      </c>
      <c r="C3352" s="13">
        <v>283</v>
      </c>
      <c r="D3352" s="11">
        <v>21</v>
      </c>
      <c r="E3352" s="11">
        <v>3</v>
      </c>
      <c r="F3352" s="11">
        <v>1</v>
      </c>
      <c r="G3352" s="11">
        <v>19</v>
      </c>
    </row>
    <row r="3353" spans="1:7" x14ac:dyDescent="0.25">
      <c r="A3353" s="11">
        <v>2822003</v>
      </c>
      <c r="B3353" s="11">
        <v>28</v>
      </c>
      <c r="C3353" s="13">
        <v>297</v>
      </c>
      <c r="D3353" s="11">
        <v>22</v>
      </c>
      <c r="E3353" s="11">
        <v>3</v>
      </c>
      <c r="F3353" s="11">
        <v>22</v>
      </c>
      <c r="G3353" s="11">
        <v>6</v>
      </c>
    </row>
    <row r="3354" spans="1:7" x14ac:dyDescent="0.25">
      <c r="A3354" s="11">
        <v>2823003</v>
      </c>
      <c r="B3354" s="11">
        <v>28</v>
      </c>
      <c r="C3354" s="13">
        <v>311</v>
      </c>
      <c r="D3354" s="11">
        <v>23</v>
      </c>
      <c r="E3354" s="11">
        <v>3</v>
      </c>
      <c r="F3354" s="11">
        <v>2</v>
      </c>
      <c r="G3354" s="11">
        <v>27</v>
      </c>
    </row>
    <row r="3355" spans="1:7" x14ac:dyDescent="0.25">
      <c r="A3355" s="11">
        <v>2824003</v>
      </c>
      <c r="B3355" s="11">
        <v>28</v>
      </c>
      <c r="C3355" s="13">
        <v>325</v>
      </c>
      <c r="D3355" s="11">
        <v>24</v>
      </c>
      <c r="E3355" s="11">
        <v>3</v>
      </c>
      <c r="F3355" s="11">
        <v>13</v>
      </c>
      <c r="G3355" s="11">
        <v>23</v>
      </c>
    </row>
    <row r="3356" spans="1:7" x14ac:dyDescent="0.25">
      <c r="A3356" s="11">
        <v>2825003</v>
      </c>
      <c r="B3356" s="11">
        <v>28</v>
      </c>
      <c r="C3356" s="13">
        <v>339</v>
      </c>
      <c r="D3356" s="11">
        <v>25</v>
      </c>
      <c r="E3356" s="11">
        <v>3</v>
      </c>
      <c r="F3356" s="11">
        <v>8</v>
      </c>
      <c r="G3356" s="11">
        <v>15</v>
      </c>
    </row>
    <row r="3357" spans="1:7" x14ac:dyDescent="0.25">
      <c r="A3357" s="11">
        <v>2826003</v>
      </c>
      <c r="B3357" s="11">
        <v>28</v>
      </c>
      <c r="C3357" s="13">
        <v>353</v>
      </c>
      <c r="D3357" s="11">
        <v>26</v>
      </c>
      <c r="E3357" s="11">
        <v>3</v>
      </c>
      <c r="F3357" s="11">
        <v>18</v>
      </c>
      <c r="G3357" s="11">
        <v>12</v>
      </c>
    </row>
    <row r="3358" spans="1:7" x14ac:dyDescent="0.25">
      <c r="A3358" s="11">
        <v>2827003</v>
      </c>
      <c r="B3358" s="11">
        <v>28</v>
      </c>
      <c r="C3358" s="13">
        <v>367</v>
      </c>
      <c r="D3358" s="11">
        <v>27</v>
      </c>
      <c r="E3358" s="11">
        <v>3</v>
      </c>
      <c r="F3358" s="11">
        <v>24</v>
      </c>
      <c r="G3358" s="11">
        <v>11</v>
      </c>
    </row>
    <row r="3359" spans="1:7" x14ac:dyDescent="0.25">
      <c r="A3359" s="11">
        <v>2801004</v>
      </c>
      <c r="B3359" s="11">
        <v>28</v>
      </c>
      <c r="C3359" s="13">
        <v>4</v>
      </c>
      <c r="D3359" s="11">
        <v>1</v>
      </c>
      <c r="E3359" s="11">
        <v>4</v>
      </c>
      <c r="F3359" s="11">
        <v>11</v>
      </c>
      <c r="G3359" s="11">
        <v>4</v>
      </c>
    </row>
    <row r="3360" spans="1:7" x14ac:dyDescent="0.25">
      <c r="A3360" s="11">
        <v>2802004</v>
      </c>
      <c r="B3360" s="11">
        <v>28</v>
      </c>
      <c r="C3360" s="13">
        <v>18</v>
      </c>
      <c r="D3360" s="11">
        <v>2</v>
      </c>
      <c r="E3360" s="11">
        <v>4</v>
      </c>
      <c r="F3360" s="11">
        <v>5</v>
      </c>
      <c r="G3360" s="11">
        <v>3</v>
      </c>
    </row>
    <row r="3361" spans="1:7" x14ac:dyDescent="0.25">
      <c r="A3361" s="11">
        <v>2803004</v>
      </c>
      <c r="B3361" s="11">
        <v>28</v>
      </c>
      <c r="C3361" s="13">
        <v>32</v>
      </c>
      <c r="D3361" s="11">
        <v>3</v>
      </c>
      <c r="E3361" s="11">
        <v>4</v>
      </c>
      <c r="F3361" s="11">
        <v>9</v>
      </c>
      <c r="G3361" s="11">
        <v>13</v>
      </c>
    </row>
    <row r="3362" spans="1:7" x14ac:dyDescent="0.25">
      <c r="A3362" s="11">
        <v>2804004</v>
      </c>
      <c r="B3362" s="11">
        <v>28</v>
      </c>
      <c r="C3362" s="13">
        <v>46</v>
      </c>
      <c r="D3362" s="11">
        <v>4</v>
      </c>
      <c r="E3362" s="11">
        <v>4</v>
      </c>
      <c r="F3362" s="11">
        <v>14</v>
      </c>
      <c r="G3362" s="11">
        <v>8</v>
      </c>
    </row>
    <row r="3363" spans="1:7" x14ac:dyDescent="0.25">
      <c r="A3363" s="11">
        <v>2805004</v>
      </c>
      <c r="B3363" s="11">
        <v>28</v>
      </c>
      <c r="C3363" s="13">
        <v>60</v>
      </c>
      <c r="D3363" s="11">
        <v>5</v>
      </c>
      <c r="E3363" s="11">
        <v>4</v>
      </c>
      <c r="F3363" s="11">
        <v>12</v>
      </c>
      <c r="G3363" s="11">
        <v>10</v>
      </c>
    </row>
    <row r="3364" spans="1:7" x14ac:dyDescent="0.25">
      <c r="A3364" s="11">
        <v>2806004</v>
      </c>
      <c r="B3364" s="11">
        <v>28</v>
      </c>
      <c r="C3364" s="13">
        <v>74</v>
      </c>
      <c r="D3364" s="11">
        <v>6</v>
      </c>
      <c r="E3364" s="11">
        <v>4</v>
      </c>
      <c r="F3364" s="11">
        <v>2</v>
      </c>
      <c r="G3364" s="11">
        <v>6</v>
      </c>
    </row>
    <row r="3365" spans="1:7" x14ac:dyDescent="0.25">
      <c r="A3365" s="11">
        <v>2807004</v>
      </c>
      <c r="B3365" s="11">
        <v>28</v>
      </c>
      <c r="C3365" s="13">
        <v>88</v>
      </c>
      <c r="D3365" s="11">
        <v>7</v>
      </c>
      <c r="E3365" s="11">
        <v>4</v>
      </c>
      <c r="F3365" s="11">
        <v>1</v>
      </c>
      <c r="G3365" s="11">
        <v>7</v>
      </c>
    </row>
    <row r="3366" spans="1:7" x14ac:dyDescent="0.25">
      <c r="A3366" s="11">
        <v>2808004</v>
      </c>
      <c r="B3366" s="11">
        <v>28</v>
      </c>
      <c r="C3366" s="13">
        <v>102</v>
      </c>
      <c r="D3366" s="11">
        <v>8</v>
      </c>
      <c r="E3366" s="11">
        <v>4</v>
      </c>
      <c r="F3366" s="11">
        <v>19</v>
      </c>
      <c r="G3366" s="11">
        <v>24</v>
      </c>
    </row>
    <row r="3367" spans="1:7" x14ac:dyDescent="0.25">
      <c r="A3367" s="11">
        <v>2809004</v>
      </c>
      <c r="B3367" s="11">
        <v>28</v>
      </c>
      <c r="C3367" s="13">
        <v>116</v>
      </c>
      <c r="D3367" s="11">
        <v>9</v>
      </c>
      <c r="E3367" s="11">
        <v>4</v>
      </c>
      <c r="F3367" s="11">
        <v>23</v>
      </c>
      <c r="G3367" s="11">
        <v>20</v>
      </c>
    </row>
    <row r="3368" spans="1:7" x14ac:dyDescent="0.25">
      <c r="A3368" s="11">
        <v>2810004</v>
      </c>
      <c r="B3368" s="11">
        <v>28</v>
      </c>
      <c r="C3368" s="13">
        <v>130</v>
      </c>
      <c r="D3368" s="11">
        <v>10</v>
      </c>
      <c r="E3368" s="11">
        <v>4</v>
      </c>
      <c r="F3368" s="11">
        <v>21</v>
      </c>
      <c r="G3368" s="11">
        <v>22</v>
      </c>
    </row>
    <row r="3369" spans="1:7" x14ac:dyDescent="0.25">
      <c r="A3369" s="11">
        <v>2811004</v>
      </c>
      <c r="B3369" s="11">
        <v>28</v>
      </c>
      <c r="C3369" s="13">
        <v>144</v>
      </c>
      <c r="D3369" s="11">
        <v>11</v>
      </c>
      <c r="E3369" s="11">
        <v>4</v>
      </c>
      <c r="F3369" s="11">
        <v>17</v>
      </c>
      <c r="G3369" s="11">
        <v>26</v>
      </c>
    </row>
    <row r="3370" spans="1:7" x14ac:dyDescent="0.25">
      <c r="A3370" s="11">
        <v>2812004</v>
      </c>
      <c r="B3370" s="11">
        <v>28</v>
      </c>
      <c r="C3370" s="13">
        <v>158</v>
      </c>
      <c r="D3370" s="11">
        <v>12</v>
      </c>
      <c r="E3370" s="11">
        <v>4</v>
      </c>
      <c r="F3370" s="11">
        <v>27</v>
      </c>
      <c r="G3370" s="11">
        <v>16</v>
      </c>
    </row>
    <row r="3371" spans="1:7" x14ac:dyDescent="0.25">
      <c r="A3371" s="11">
        <v>2813004</v>
      </c>
      <c r="B3371" s="11">
        <v>28</v>
      </c>
      <c r="C3371" s="13">
        <v>172</v>
      </c>
      <c r="D3371" s="11">
        <v>13</v>
      </c>
      <c r="E3371" s="11">
        <v>4</v>
      </c>
      <c r="F3371" s="11">
        <v>15</v>
      </c>
      <c r="G3371" s="11">
        <v>28</v>
      </c>
    </row>
    <row r="3372" spans="1:7" x14ac:dyDescent="0.25">
      <c r="A3372" s="11">
        <v>2814004</v>
      </c>
      <c r="B3372" s="11">
        <v>28</v>
      </c>
      <c r="C3372" s="13">
        <v>186</v>
      </c>
      <c r="D3372" s="11">
        <v>14</v>
      </c>
      <c r="E3372" s="11">
        <v>4</v>
      </c>
      <c r="F3372" s="11">
        <v>13</v>
      </c>
      <c r="G3372" s="11">
        <v>19</v>
      </c>
    </row>
    <row r="3373" spans="1:7" x14ac:dyDescent="0.25">
      <c r="A3373" s="11">
        <v>2815004</v>
      </c>
      <c r="B3373" s="11">
        <v>28</v>
      </c>
      <c r="C3373" s="13">
        <v>200</v>
      </c>
      <c r="D3373" s="11">
        <v>15</v>
      </c>
      <c r="E3373" s="11">
        <v>4</v>
      </c>
      <c r="F3373" s="11">
        <v>22</v>
      </c>
      <c r="G3373" s="11">
        <v>5</v>
      </c>
    </row>
    <row r="3374" spans="1:7" x14ac:dyDescent="0.25">
      <c r="A3374" s="11">
        <v>2816004</v>
      </c>
      <c r="B3374" s="11">
        <v>28</v>
      </c>
      <c r="C3374" s="13">
        <v>214</v>
      </c>
      <c r="D3374" s="11">
        <v>16</v>
      </c>
      <c r="E3374" s="11">
        <v>4</v>
      </c>
      <c r="F3374" s="11">
        <v>28</v>
      </c>
      <c r="G3374" s="11">
        <v>11</v>
      </c>
    </row>
    <row r="3375" spans="1:7" x14ac:dyDescent="0.25">
      <c r="A3375" s="11">
        <v>2817004</v>
      </c>
      <c r="B3375" s="11">
        <v>28</v>
      </c>
      <c r="C3375" s="13">
        <v>228</v>
      </c>
      <c r="D3375" s="11">
        <v>17</v>
      </c>
      <c r="E3375" s="11">
        <v>4</v>
      </c>
      <c r="F3375" s="11">
        <v>4</v>
      </c>
      <c r="G3375" s="11">
        <v>18</v>
      </c>
    </row>
    <row r="3376" spans="1:7" x14ac:dyDescent="0.25">
      <c r="A3376" s="11">
        <v>2818004</v>
      </c>
      <c r="B3376" s="11">
        <v>28</v>
      </c>
      <c r="C3376" s="13">
        <v>242</v>
      </c>
      <c r="D3376" s="11">
        <v>18</v>
      </c>
      <c r="E3376" s="11">
        <v>4</v>
      </c>
      <c r="F3376" s="11">
        <v>26</v>
      </c>
      <c r="G3376" s="11">
        <v>14</v>
      </c>
    </row>
    <row r="3377" spans="1:7" x14ac:dyDescent="0.25">
      <c r="A3377" s="11">
        <v>2819004</v>
      </c>
      <c r="B3377" s="11">
        <v>28</v>
      </c>
      <c r="C3377" s="13">
        <v>256</v>
      </c>
      <c r="D3377" s="11">
        <v>19</v>
      </c>
      <c r="E3377" s="11">
        <v>4</v>
      </c>
      <c r="F3377" s="11">
        <v>10</v>
      </c>
      <c r="G3377" s="11">
        <v>21</v>
      </c>
    </row>
    <row r="3378" spans="1:7" x14ac:dyDescent="0.25">
      <c r="A3378" s="11">
        <v>2820004</v>
      </c>
      <c r="B3378" s="11">
        <v>28</v>
      </c>
      <c r="C3378" s="13">
        <v>270</v>
      </c>
      <c r="D3378" s="11">
        <v>20</v>
      </c>
      <c r="E3378" s="11">
        <v>4</v>
      </c>
      <c r="F3378" s="11">
        <v>8</v>
      </c>
      <c r="G3378" s="11">
        <v>17</v>
      </c>
    </row>
    <row r="3379" spans="1:7" x14ac:dyDescent="0.25">
      <c r="A3379" s="11">
        <v>2821004</v>
      </c>
      <c r="B3379" s="11">
        <v>28</v>
      </c>
      <c r="C3379" s="13">
        <v>284</v>
      </c>
      <c r="D3379" s="11">
        <v>21</v>
      </c>
      <c r="E3379" s="11">
        <v>4</v>
      </c>
      <c r="F3379" s="11">
        <v>6</v>
      </c>
      <c r="G3379" s="11">
        <v>27</v>
      </c>
    </row>
    <row r="3380" spans="1:7" x14ac:dyDescent="0.25">
      <c r="A3380" s="11">
        <v>2822004</v>
      </c>
      <c r="B3380" s="11">
        <v>28</v>
      </c>
      <c r="C3380" s="13">
        <v>298</v>
      </c>
      <c r="D3380" s="11">
        <v>22</v>
      </c>
      <c r="E3380" s="11">
        <v>4</v>
      </c>
      <c r="F3380" s="11">
        <v>20</v>
      </c>
      <c r="G3380" s="11">
        <v>2</v>
      </c>
    </row>
    <row r="3381" spans="1:7" x14ac:dyDescent="0.25">
      <c r="A3381" s="11">
        <v>2823004</v>
      </c>
      <c r="B3381" s="11">
        <v>28</v>
      </c>
      <c r="C3381" s="13">
        <v>312</v>
      </c>
      <c r="D3381" s="11">
        <v>23</v>
      </c>
      <c r="E3381" s="11">
        <v>4</v>
      </c>
      <c r="F3381" s="11">
        <v>7</v>
      </c>
      <c r="G3381" s="11">
        <v>23</v>
      </c>
    </row>
    <row r="3382" spans="1:7" x14ac:dyDescent="0.25">
      <c r="A3382" s="11">
        <v>2824004</v>
      </c>
      <c r="B3382" s="11">
        <v>28</v>
      </c>
      <c r="C3382" s="13">
        <v>326</v>
      </c>
      <c r="D3382" s="11">
        <v>24</v>
      </c>
      <c r="E3382" s="11">
        <v>4</v>
      </c>
      <c r="F3382" s="11">
        <v>3</v>
      </c>
      <c r="G3382" s="11">
        <v>15</v>
      </c>
    </row>
    <row r="3383" spans="1:7" x14ac:dyDescent="0.25">
      <c r="A3383" s="11">
        <v>2825004</v>
      </c>
      <c r="B3383" s="11">
        <v>28</v>
      </c>
      <c r="C3383" s="13">
        <v>340</v>
      </c>
      <c r="D3383" s="11">
        <v>25</v>
      </c>
      <c r="E3383" s="11">
        <v>4</v>
      </c>
      <c r="F3383" s="11">
        <v>24</v>
      </c>
      <c r="G3383" s="11">
        <v>1</v>
      </c>
    </row>
    <row r="3384" spans="1:7" x14ac:dyDescent="0.25">
      <c r="A3384" s="11">
        <v>2826004</v>
      </c>
      <c r="B3384" s="11">
        <v>28</v>
      </c>
      <c r="C3384" s="13">
        <v>354</v>
      </c>
      <c r="D3384" s="11">
        <v>26</v>
      </c>
      <c r="E3384" s="11">
        <v>4</v>
      </c>
      <c r="F3384" s="11">
        <v>16</v>
      </c>
      <c r="G3384" s="11">
        <v>9</v>
      </c>
    </row>
    <row r="3385" spans="1:7" x14ac:dyDescent="0.25">
      <c r="A3385" s="11">
        <v>2827004</v>
      </c>
      <c r="B3385" s="11">
        <v>28</v>
      </c>
      <c r="C3385" s="13">
        <v>368</v>
      </c>
      <c r="D3385" s="11">
        <v>27</v>
      </c>
      <c r="E3385" s="11">
        <v>4</v>
      </c>
      <c r="F3385" s="11">
        <v>25</v>
      </c>
      <c r="G3385" s="11">
        <v>12</v>
      </c>
    </row>
    <row r="3386" spans="1:7" x14ac:dyDescent="0.25">
      <c r="A3386" s="11">
        <v>2801005</v>
      </c>
      <c r="B3386" s="11">
        <v>28</v>
      </c>
      <c r="C3386" s="13">
        <v>5</v>
      </c>
      <c r="D3386" s="11">
        <v>1</v>
      </c>
      <c r="E3386" s="11">
        <v>5</v>
      </c>
      <c r="F3386" s="11">
        <v>12</v>
      </c>
      <c r="G3386" s="11">
        <v>5</v>
      </c>
    </row>
    <row r="3387" spans="1:7" x14ac:dyDescent="0.25">
      <c r="A3387" s="11">
        <v>2802005</v>
      </c>
      <c r="B3387" s="11">
        <v>28</v>
      </c>
      <c r="C3387" s="13">
        <v>19</v>
      </c>
      <c r="D3387" s="11">
        <v>2</v>
      </c>
      <c r="E3387" s="11">
        <v>5</v>
      </c>
      <c r="F3387" s="11">
        <v>13</v>
      </c>
      <c r="G3387" s="11">
        <v>11</v>
      </c>
    </row>
    <row r="3388" spans="1:7" x14ac:dyDescent="0.25">
      <c r="A3388" s="11">
        <v>2803005</v>
      </c>
      <c r="B3388" s="11">
        <v>28</v>
      </c>
      <c r="C3388" s="13">
        <v>33</v>
      </c>
      <c r="D3388" s="11">
        <v>3</v>
      </c>
      <c r="E3388" s="11">
        <v>5</v>
      </c>
      <c r="F3388" s="11">
        <v>21</v>
      </c>
      <c r="G3388" s="11">
        <v>24</v>
      </c>
    </row>
    <row r="3389" spans="1:7" x14ac:dyDescent="0.25">
      <c r="A3389" s="11">
        <v>2804005</v>
      </c>
      <c r="B3389" s="11">
        <v>28</v>
      </c>
      <c r="C3389" s="13">
        <v>47</v>
      </c>
      <c r="D3389" s="11">
        <v>4</v>
      </c>
      <c r="E3389" s="11">
        <v>5</v>
      </c>
      <c r="F3389" s="11">
        <v>2</v>
      </c>
      <c r="G3389" s="11">
        <v>1</v>
      </c>
    </row>
    <row r="3390" spans="1:7" x14ac:dyDescent="0.25">
      <c r="A3390" s="11">
        <v>2805005</v>
      </c>
      <c r="B3390" s="11">
        <v>28</v>
      </c>
      <c r="C3390" s="13">
        <v>61</v>
      </c>
      <c r="D3390" s="11">
        <v>5</v>
      </c>
      <c r="E3390" s="11">
        <v>5</v>
      </c>
      <c r="F3390" s="11">
        <v>4</v>
      </c>
      <c r="G3390" s="11">
        <v>6</v>
      </c>
    </row>
    <row r="3391" spans="1:7" x14ac:dyDescent="0.25">
      <c r="A3391" s="11">
        <v>2806005</v>
      </c>
      <c r="B3391" s="11">
        <v>28</v>
      </c>
      <c r="C3391" s="13">
        <v>75</v>
      </c>
      <c r="D3391" s="11">
        <v>6</v>
      </c>
      <c r="E3391" s="11">
        <v>5</v>
      </c>
      <c r="F3391" s="11">
        <v>14</v>
      </c>
      <c r="G3391" s="11">
        <v>10</v>
      </c>
    </row>
    <row r="3392" spans="1:7" x14ac:dyDescent="0.25">
      <c r="A3392" s="11">
        <v>2807005</v>
      </c>
      <c r="B3392" s="11">
        <v>28</v>
      </c>
      <c r="C3392" s="13">
        <v>89</v>
      </c>
      <c r="D3392" s="11">
        <v>7</v>
      </c>
      <c r="E3392" s="11">
        <v>5</v>
      </c>
      <c r="F3392" s="11">
        <v>8</v>
      </c>
      <c r="G3392" s="11">
        <v>9</v>
      </c>
    </row>
    <row r="3393" spans="1:7" x14ac:dyDescent="0.25">
      <c r="A3393" s="11">
        <v>2808005</v>
      </c>
      <c r="B3393" s="11">
        <v>28</v>
      </c>
      <c r="C3393" s="13">
        <v>103</v>
      </c>
      <c r="D3393" s="11">
        <v>8</v>
      </c>
      <c r="E3393" s="11">
        <v>5</v>
      </c>
      <c r="F3393" s="11">
        <v>20</v>
      </c>
      <c r="G3393" s="11">
        <v>25</v>
      </c>
    </row>
    <row r="3394" spans="1:7" x14ac:dyDescent="0.25">
      <c r="A3394" s="11">
        <v>2809005</v>
      </c>
      <c r="B3394" s="11">
        <v>28</v>
      </c>
      <c r="C3394" s="13">
        <v>117</v>
      </c>
      <c r="D3394" s="11">
        <v>9</v>
      </c>
      <c r="E3394" s="11">
        <v>5</v>
      </c>
      <c r="F3394" s="11">
        <v>7</v>
      </c>
      <c r="G3394" s="11">
        <v>3</v>
      </c>
    </row>
    <row r="3395" spans="1:7" x14ac:dyDescent="0.25">
      <c r="A3395" s="11">
        <v>2810005</v>
      </c>
      <c r="B3395" s="11">
        <v>28</v>
      </c>
      <c r="C3395" s="13">
        <v>131</v>
      </c>
      <c r="D3395" s="11">
        <v>10</v>
      </c>
      <c r="E3395" s="11">
        <v>5</v>
      </c>
      <c r="F3395" s="11">
        <v>23</v>
      </c>
      <c r="G3395" s="11">
        <v>15</v>
      </c>
    </row>
    <row r="3396" spans="1:7" x14ac:dyDescent="0.25">
      <c r="A3396" s="11">
        <v>2811005</v>
      </c>
      <c r="B3396" s="11">
        <v>28</v>
      </c>
      <c r="C3396" s="13">
        <v>145</v>
      </c>
      <c r="D3396" s="11">
        <v>11</v>
      </c>
      <c r="E3396" s="11">
        <v>5</v>
      </c>
      <c r="F3396" s="11">
        <v>18</v>
      </c>
      <c r="G3396" s="11">
        <v>27</v>
      </c>
    </row>
    <row r="3397" spans="1:7" x14ac:dyDescent="0.25">
      <c r="A3397" s="11">
        <v>2812005</v>
      </c>
      <c r="B3397" s="11">
        <v>28</v>
      </c>
      <c r="C3397" s="13">
        <v>159</v>
      </c>
      <c r="D3397" s="11">
        <v>12</v>
      </c>
      <c r="E3397" s="11">
        <v>5</v>
      </c>
      <c r="F3397" s="11">
        <v>17</v>
      </c>
      <c r="G3397" s="11">
        <v>28</v>
      </c>
    </row>
    <row r="3398" spans="1:7" x14ac:dyDescent="0.25">
      <c r="A3398" s="11">
        <v>2813005</v>
      </c>
      <c r="B3398" s="11">
        <v>28</v>
      </c>
      <c r="C3398" s="13">
        <v>173</v>
      </c>
      <c r="D3398" s="11">
        <v>13</v>
      </c>
      <c r="E3398" s="11">
        <v>5</v>
      </c>
      <c r="F3398" s="11">
        <v>22</v>
      </c>
      <c r="G3398" s="11">
        <v>16</v>
      </c>
    </row>
    <row r="3399" spans="1:7" x14ac:dyDescent="0.25">
      <c r="A3399" s="11">
        <v>2814005</v>
      </c>
      <c r="B3399" s="11">
        <v>28</v>
      </c>
      <c r="C3399" s="13">
        <v>187</v>
      </c>
      <c r="D3399" s="11">
        <v>14</v>
      </c>
      <c r="E3399" s="11">
        <v>5</v>
      </c>
      <c r="F3399" s="11">
        <v>10</v>
      </c>
      <c r="G3399" s="11">
        <v>17</v>
      </c>
    </row>
    <row r="3400" spans="1:7" x14ac:dyDescent="0.25">
      <c r="A3400" s="11">
        <v>2815005</v>
      </c>
      <c r="B3400" s="11">
        <v>28</v>
      </c>
      <c r="C3400" s="13">
        <v>201</v>
      </c>
      <c r="D3400" s="11">
        <v>15</v>
      </c>
      <c r="E3400" s="11">
        <v>5</v>
      </c>
      <c r="F3400" s="11">
        <v>1</v>
      </c>
      <c r="G3400" s="11">
        <v>20</v>
      </c>
    </row>
    <row r="3401" spans="1:7" x14ac:dyDescent="0.25">
      <c r="A3401" s="11">
        <v>2816005</v>
      </c>
      <c r="B3401" s="11">
        <v>28</v>
      </c>
      <c r="C3401" s="13">
        <v>215</v>
      </c>
      <c r="D3401" s="11">
        <v>16</v>
      </c>
      <c r="E3401" s="11">
        <v>5</v>
      </c>
      <c r="F3401" s="11">
        <v>6</v>
      </c>
      <c r="G3401" s="11">
        <v>23</v>
      </c>
    </row>
    <row r="3402" spans="1:7" x14ac:dyDescent="0.25">
      <c r="A3402" s="11">
        <v>2817005</v>
      </c>
      <c r="B3402" s="11">
        <v>28</v>
      </c>
      <c r="C3402" s="13">
        <v>229</v>
      </c>
      <c r="D3402" s="11">
        <v>17</v>
      </c>
      <c r="E3402" s="11">
        <v>5</v>
      </c>
      <c r="F3402" s="11">
        <v>28</v>
      </c>
      <c r="G3402" s="11">
        <v>12</v>
      </c>
    </row>
    <row r="3403" spans="1:7" x14ac:dyDescent="0.25">
      <c r="A3403" s="11">
        <v>2818005</v>
      </c>
      <c r="B3403" s="11">
        <v>28</v>
      </c>
      <c r="C3403" s="13">
        <v>243</v>
      </c>
      <c r="D3403" s="11">
        <v>18</v>
      </c>
      <c r="E3403" s="11">
        <v>5</v>
      </c>
      <c r="F3403" s="11">
        <v>5</v>
      </c>
      <c r="G3403" s="11">
        <v>19</v>
      </c>
    </row>
    <row r="3404" spans="1:7" x14ac:dyDescent="0.25">
      <c r="A3404" s="11">
        <v>2819005</v>
      </c>
      <c r="B3404" s="11">
        <v>28</v>
      </c>
      <c r="C3404" s="13">
        <v>257</v>
      </c>
      <c r="D3404" s="11">
        <v>19</v>
      </c>
      <c r="E3404" s="11">
        <v>5</v>
      </c>
      <c r="F3404" s="11">
        <v>27</v>
      </c>
      <c r="G3404" s="11">
        <v>14</v>
      </c>
    </row>
    <row r="3405" spans="1:7" x14ac:dyDescent="0.25">
      <c r="A3405" s="11">
        <v>2820005</v>
      </c>
      <c r="B3405" s="11">
        <v>28</v>
      </c>
      <c r="C3405" s="13">
        <v>271</v>
      </c>
      <c r="D3405" s="11">
        <v>20</v>
      </c>
      <c r="E3405" s="11">
        <v>5</v>
      </c>
      <c r="F3405" s="11">
        <v>11</v>
      </c>
      <c r="G3405" s="11">
        <v>22</v>
      </c>
    </row>
    <row r="3406" spans="1:7" x14ac:dyDescent="0.25">
      <c r="A3406" s="11">
        <v>2821005</v>
      </c>
      <c r="B3406" s="11">
        <v>28</v>
      </c>
      <c r="C3406" s="13">
        <v>285</v>
      </c>
      <c r="D3406" s="11">
        <v>21</v>
      </c>
      <c r="E3406" s="11">
        <v>5</v>
      </c>
      <c r="F3406" s="11">
        <v>9</v>
      </c>
      <c r="G3406" s="11">
        <v>18</v>
      </c>
    </row>
    <row r="3407" spans="1:7" x14ac:dyDescent="0.25">
      <c r="A3407" s="11">
        <v>2822005</v>
      </c>
      <c r="B3407" s="11">
        <v>28</v>
      </c>
      <c r="C3407" s="13">
        <v>299</v>
      </c>
      <c r="D3407" s="11">
        <v>22</v>
      </c>
      <c r="E3407" s="11">
        <v>5</v>
      </c>
      <c r="F3407" s="11">
        <v>15</v>
      </c>
      <c r="G3407" s="11">
        <v>7</v>
      </c>
    </row>
    <row r="3408" spans="1:7" x14ac:dyDescent="0.25">
      <c r="A3408" s="11">
        <v>2823005</v>
      </c>
      <c r="B3408" s="11">
        <v>28</v>
      </c>
      <c r="C3408" s="13">
        <v>313</v>
      </c>
      <c r="D3408" s="11">
        <v>23</v>
      </c>
      <c r="E3408" s="11">
        <v>5</v>
      </c>
      <c r="F3408" s="11">
        <v>3</v>
      </c>
      <c r="G3408" s="11">
        <v>21</v>
      </c>
    </row>
    <row r="3409" spans="1:7" x14ac:dyDescent="0.25">
      <c r="A3409" s="11">
        <v>2824005</v>
      </c>
      <c r="B3409" s="11">
        <v>28</v>
      </c>
      <c r="C3409" s="13">
        <v>327</v>
      </c>
      <c r="D3409" s="11">
        <v>24</v>
      </c>
      <c r="E3409" s="11">
        <v>5</v>
      </c>
      <c r="F3409" s="11">
        <v>24</v>
      </c>
      <c r="G3409" s="11">
        <v>8</v>
      </c>
    </row>
    <row r="3410" spans="1:7" x14ac:dyDescent="0.25">
      <c r="A3410" s="11">
        <v>2825005</v>
      </c>
      <c r="B3410" s="11">
        <v>28</v>
      </c>
      <c r="C3410" s="13">
        <v>341</v>
      </c>
      <c r="D3410" s="11">
        <v>25</v>
      </c>
      <c r="E3410" s="11">
        <v>5</v>
      </c>
      <c r="F3410" s="11">
        <v>16</v>
      </c>
      <c r="G3410" s="11">
        <v>4</v>
      </c>
    </row>
    <row r="3411" spans="1:7" x14ac:dyDescent="0.25">
      <c r="A3411" s="11">
        <v>2826005</v>
      </c>
      <c r="B3411" s="11">
        <v>28</v>
      </c>
      <c r="C3411" s="13">
        <v>355</v>
      </c>
      <c r="D3411" s="11">
        <v>26</v>
      </c>
      <c r="E3411" s="11">
        <v>5</v>
      </c>
      <c r="F3411" s="11">
        <v>25</v>
      </c>
      <c r="G3411" s="11">
        <v>2</v>
      </c>
    </row>
    <row r="3412" spans="1:7" x14ac:dyDescent="0.25">
      <c r="A3412" s="11">
        <v>2827005</v>
      </c>
      <c r="B3412" s="11">
        <v>28</v>
      </c>
      <c r="C3412" s="13">
        <v>369</v>
      </c>
      <c r="D3412" s="11">
        <v>27</v>
      </c>
      <c r="E3412" s="11">
        <v>5</v>
      </c>
      <c r="F3412" s="11">
        <v>26</v>
      </c>
      <c r="G3412" s="11">
        <v>13</v>
      </c>
    </row>
    <row r="3413" spans="1:7" x14ac:dyDescent="0.25">
      <c r="A3413" s="11">
        <v>2801006</v>
      </c>
      <c r="B3413" s="11">
        <v>28</v>
      </c>
      <c r="C3413" s="13">
        <v>6</v>
      </c>
      <c r="D3413" s="11">
        <v>1</v>
      </c>
      <c r="E3413" s="11">
        <v>6</v>
      </c>
      <c r="F3413" s="11">
        <v>6</v>
      </c>
      <c r="G3413" s="11">
        <v>13</v>
      </c>
    </row>
    <row r="3414" spans="1:7" x14ac:dyDescent="0.25">
      <c r="A3414" s="11">
        <v>2802006</v>
      </c>
      <c r="B3414" s="11">
        <v>28</v>
      </c>
      <c r="C3414" s="13">
        <v>20</v>
      </c>
      <c r="D3414" s="11">
        <v>2</v>
      </c>
      <c r="E3414" s="11">
        <v>6</v>
      </c>
      <c r="F3414" s="11">
        <v>14</v>
      </c>
      <c r="G3414" s="11">
        <v>12</v>
      </c>
    </row>
    <row r="3415" spans="1:7" x14ac:dyDescent="0.25">
      <c r="A3415" s="11">
        <v>2803006</v>
      </c>
      <c r="B3415" s="11">
        <v>28</v>
      </c>
      <c r="C3415" s="13">
        <v>34</v>
      </c>
      <c r="D3415" s="11">
        <v>3</v>
      </c>
      <c r="E3415" s="11">
        <v>6</v>
      </c>
      <c r="F3415" s="11">
        <v>4</v>
      </c>
      <c r="G3415" s="11">
        <v>1</v>
      </c>
    </row>
    <row r="3416" spans="1:7" x14ac:dyDescent="0.25">
      <c r="A3416" s="11">
        <v>2804006</v>
      </c>
      <c r="B3416" s="11">
        <v>28</v>
      </c>
      <c r="C3416" s="13">
        <v>48</v>
      </c>
      <c r="D3416" s="11">
        <v>4</v>
      </c>
      <c r="E3416" s="11">
        <v>6</v>
      </c>
      <c r="F3416" s="11">
        <v>10</v>
      </c>
      <c r="G3416" s="11">
        <v>9</v>
      </c>
    </row>
    <row r="3417" spans="1:7" x14ac:dyDescent="0.25">
      <c r="A3417" s="11">
        <v>2805006</v>
      </c>
      <c r="B3417" s="11">
        <v>28</v>
      </c>
      <c r="C3417" s="13">
        <v>62</v>
      </c>
      <c r="D3417" s="11">
        <v>5</v>
      </c>
      <c r="E3417" s="11">
        <v>6</v>
      </c>
      <c r="F3417" s="11">
        <v>5</v>
      </c>
      <c r="G3417" s="11">
        <v>7</v>
      </c>
    </row>
    <row r="3418" spans="1:7" x14ac:dyDescent="0.25">
      <c r="A3418" s="11">
        <v>2806006</v>
      </c>
      <c r="B3418" s="11">
        <v>28</v>
      </c>
      <c r="C3418" s="13">
        <v>76</v>
      </c>
      <c r="D3418" s="11">
        <v>6</v>
      </c>
      <c r="E3418" s="11">
        <v>6</v>
      </c>
      <c r="F3418" s="11">
        <v>8</v>
      </c>
      <c r="G3418" s="11">
        <v>11</v>
      </c>
    </row>
    <row r="3419" spans="1:7" x14ac:dyDescent="0.25">
      <c r="A3419" s="11">
        <v>2807006</v>
      </c>
      <c r="B3419" s="11">
        <v>28</v>
      </c>
      <c r="C3419" s="13">
        <v>90</v>
      </c>
      <c r="D3419" s="11">
        <v>7</v>
      </c>
      <c r="E3419" s="11">
        <v>6</v>
      </c>
      <c r="F3419" s="11">
        <v>2</v>
      </c>
      <c r="G3419" s="11">
        <v>3</v>
      </c>
    </row>
    <row r="3420" spans="1:7" x14ac:dyDescent="0.25">
      <c r="A3420" s="11">
        <v>2808006</v>
      </c>
      <c r="B3420" s="11">
        <v>28</v>
      </c>
      <c r="C3420" s="13">
        <v>104</v>
      </c>
      <c r="D3420" s="11">
        <v>8</v>
      </c>
      <c r="E3420" s="11">
        <v>6</v>
      </c>
      <c r="F3420" s="11">
        <v>26</v>
      </c>
      <c r="G3420" s="11">
        <v>21</v>
      </c>
    </row>
    <row r="3421" spans="1:7" x14ac:dyDescent="0.25">
      <c r="A3421" s="11">
        <v>2809006</v>
      </c>
      <c r="B3421" s="11">
        <v>28</v>
      </c>
      <c r="C3421" s="13">
        <v>118</v>
      </c>
      <c r="D3421" s="11">
        <v>9</v>
      </c>
      <c r="E3421" s="11">
        <v>6</v>
      </c>
      <c r="F3421" s="11">
        <v>25</v>
      </c>
      <c r="G3421" s="11">
        <v>15</v>
      </c>
    </row>
    <row r="3422" spans="1:7" x14ac:dyDescent="0.25">
      <c r="A3422" s="11">
        <v>2810006</v>
      </c>
      <c r="B3422" s="11">
        <v>28</v>
      </c>
      <c r="C3422" s="13">
        <v>132</v>
      </c>
      <c r="D3422" s="11">
        <v>10</v>
      </c>
      <c r="E3422" s="11">
        <v>6</v>
      </c>
      <c r="F3422" s="11">
        <v>24</v>
      </c>
      <c r="G3422" s="11">
        <v>16</v>
      </c>
    </row>
    <row r="3423" spans="1:7" x14ac:dyDescent="0.25">
      <c r="A3423" s="11">
        <v>2811006</v>
      </c>
      <c r="B3423" s="11">
        <v>28</v>
      </c>
      <c r="C3423" s="13">
        <v>146</v>
      </c>
      <c r="D3423" s="11">
        <v>11</v>
      </c>
      <c r="E3423" s="11">
        <v>6</v>
      </c>
      <c r="F3423" s="11">
        <v>28</v>
      </c>
      <c r="G3423" s="11">
        <v>19</v>
      </c>
    </row>
    <row r="3424" spans="1:7" x14ac:dyDescent="0.25">
      <c r="A3424" s="11">
        <v>2812006</v>
      </c>
      <c r="B3424" s="11">
        <v>28</v>
      </c>
      <c r="C3424" s="13">
        <v>160</v>
      </c>
      <c r="D3424" s="11">
        <v>12</v>
      </c>
      <c r="E3424" s="11">
        <v>6</v>
      </c>
      <c r="F3424" s="11">
        <v>18</v>
      </c>
      <c r="G3424" s="11">
        <v>22</v>
      </c>
    </row>
    <row r="3425" spans="1:7" x14ac:dyDescent="0.25">
      <c r="A3425" s="11">
        <v>2813006</v>
      </c>
      <c r="B3425" s="11">
        <v>28</v>
      </c>
      <c r="C3425" s="13">
        <v>174</v>
      </c>
      <c r="D3425" s="11">
        <v>13</v>
      </c>
      <c r="E3425" s="11">
        <v>6</v>
      </c>
      <c r="F3425" s="11">
        <v>23</v>
      </c>
      <c r="G3425" s="11">
        <v>17</v>
      </c>
    </row>
    <row r="3426" spans="1:7" x14ac:dyDescent="0.25">
      <c r="A3426" s="11">
        <v>2814006</v>
      </c>
      <c r="B3426" s="11">
        <v>28</v>
      </c>
      <c r="C3426" s="13">
        <v>188</v>
      </c>
      <c r="D3426" s="11">
        <v>14</v>
      </c>
      <c r="E3426" s="11">
        <v>6</v>
      </c>
      <c r="F3426" s="11">
        <v>3</v>
      </c>
      <c r="G3426" s="11">
        <v>26</v>
      </c>
    </row>
    <row r="3427" spans="1:7" x14ac:dyDescent="0.25">
      <c r="A3427" s="11">
        <v>2815006</v>
      </c>
      <c r="B3427" s="11">
        <v>28</v>
      </c>
      <c r="C3427" s="13">
        <v>202</v>
      </c>
      <c r="D3427" s="11">
        <v>15</v>
      </c>
      <c r="E3427" s="11">
        <v>6</v>
      </c>
      <c r="F3427" s="11">
        <v>11</v>
      </c>
      <c r="G3427" s="11">
        <v>18</v>
      </c>
    </row>
    <row r="3428" spans="1:7" x14ac:dyDescent="0.25">
      <c r="A3428" s="11">
        <v>2816006</v>
      </c>
      <c r="B3428" s="11">
        <v>28</v>
      </c>
      <c r="C3428" s="13">
        <v>216</v>
      </c>
      <c r="D3428" s="11">
        <v>16</v>
      </c>
      <c r="E3428" s="11">
        <v>6</v>
      </c>
      <c r="F3428" s="11">
        <v>21</v>
      </c>
      <c r="G3428" s="11">
        <v>2</v>
      </c>
    </row>
    <row r="3429" spans="1:7" x14ac:dyDescent="0.25">
      <c r="A3429" s="11">
        <v>2817006</v>
      </c>
      <c r="B3429" s="11">
        <v>28</v>
      </c>
      <c r="C3429" s="13">
        <v>230</v>
      </c>
      <c r="D3429" s="11">
        <v>17</v>
      </c>
      <c r="E3429" s="11">
        <v>6</v>
      </c>
      <c r="F3429" s="11">
        <v>7</v>
      </c>
      <c r="G3429" s="11">
        <v>24</v>
      </c>
    </row>
    <row r="3430" spans="1:7" x14ac:dyDescent="0.25">
      <c r="A3430" s="11">
        <v>2818006</v>
      </c>
      <c r="B3430" s="11">
        <v>28</v>
      </c>
      <c r="C3430" s="13">
        <v>244</v>
      </c>
      <c r="D3430" s="11">
        <v>18</v>
      </c>
      <c r="E3430" s="11">
        <v>6</v>
      </c>
      <c r="F3430" s="11">
        <v>13</v>
      </c>
      <c r="G3430" s="11">
        <v>28</v>
      </c>
    </row>
    <row r="3431" spans="1:7" x14ac:dyDescent="0.25">
      <c r="A3431" s="11">
        <v>2819006</v>
      </c>
      <c r="B3431" s="11">
        <v>28</v>
      </c>
      <c r="C3431" s="13">
        <v>258</v>
      </c>
      <c r="D3431" s="11">
        <v>19</v>
      </c>
      <c r="E3431" s="11">
        <v>6</v>
      </c>
      <c r="F3431" s="11">
        <v>20</v>
      </c>
      <c r="G3431" s="11">
        <v>6</v>
      </c>
    </row>
    <row r="3432" spans="1:7" x14ac:dyDescent="0.25">
      <c r="A3432" s="11">
        <v>2820006</v>
      </c>
      <c r="B3432" s="11">
        <v>28</v>
      </c>
      <c r="C3432" s="13">
        <v>272</v>
      </c>
      <c r="D3432" s="11">
        <v>20</v>
      </c>
      <c r="E3432" s="11">
        <v>6</v>
      </c>
      <c r="F3432" s="11">
        <v>15</v>
      </c>
      <c r="G3432" s="11">
        <v>14</v>
      </c>
    </row>
    <row r="3433" spans="1:7" x14ac:dyDescent="0.25">
      <c r="A3433" s="11">
        <v>2821006</v>
      </c>
      <c r="B3433" s="11">
        <v>28</v>
      </c>
      <c r="C3433" s="13">
        <v>286</v>
      </c>
      <c r="D3433" s="11">
        <v>21</v>
      </c>
      <c r="E3433" s="11">
        <v>6</v>
      </c>
      <c r="F3433" s="11">
        <v>12</v>
      </c>
      <c r="G3433" s="11">
        <v>23</v>
      </c>
    </row>
    <row r="3434" spans="1:7" x14ac:dyDescent="0.25">
      <c r="A3434" s="11">
        <v>2822006</v>
      </c>
      <c r="B3434" s="11">
        <v>28</v>
      </c>
      <c r="C3434" s="13">
        <v>300</v>
      </c>
      <c r="D3434" s="11">
        <v>22</v>
      </c>
      <c r="E3434" s="11">
        <v>6</v>
      </c>
      <c r="F3434" s="11">
        <v>19</v>
      </c>
      <c r="G3434" s="11">
        <v>10</v>
      </c>
    </row>
    <row r="3435" spans="1:7" x14ac:dyDescent="0.25">
      <c r="A3435" s="11">
        <v>2823006</v>
      </c>
      <c r="B3435" s="11">
        <v>28</v>
      </c>
      <c r="C3435" s="13">
        <v>314</v>
      </c>
      <c r="D3435" s="11">
        <v>23</v>
      </c>
      <c r="E3435" s="11">
        <v>6</v>
      </c>
      <c r="F3435" s="11">
        <v>16</v>
      </c>
      <c r="G3435" s="11">
        <v>8</v>
      </c>
    </row>
    <row r="3436" spans="1:7" x14ac:dyDescent="0.25">
      <c r="A3436" s="11">
        <v>2824006</v>
      </c>
      <c r="B3436" s="11">
        <v>28</v>
      </c>
      <c r="C3436" s="13">
        <v>328</v>
      </c>
      <c r="D3436" s="11">
        <v>24</v>
      </c>
      <c r="E3436" s="11">
        <v>6</v>
      </c>
      <c r="F3436" s="11">
        <v>22</v>
      </c>
      <c r="G3436" s="11">
        <v>4</v>
      </c>
    </row>
    <row r="3437" spans="1:7" x14ac:dyDescent="0.25">
      <c r="A3437" s="11">
        <v>2825006</v>
      </c>
      <c r="B3437" s="11">
        <v>28</v>
      </c>
      <c r="C3437" s="13">
        <v>342</v>
      </c>
      <c r="D3437" s="11">
        <v>25</v>
      </c>
      <c r="E3437" s="11">
        <v>6</v>
      </c>
      <c r="F3437" s="11">
        <v>9</v>
      </c>
      <c r="G3437" s="11">
        <v>25</v>
      </c>
    </row>
    <row r="3438" spans="1:7" x14ac:dyDescent="0.25">
      <c r="A3438" s="11">
        <v>2826006</v>
      </c>
      <c r="B3438" s="11">
        <v>28</v>
      </c>
      <c r="C3438" s="13">
        <v>356</v>
      </c>
      <c r="D3438" s="11">
        <v>26</v>
      </c>
      <c r="E3438" s="11">
        <v>6</v>
      </c>
      <c r="F3438" s="11">
        <v>17</v>
      </c>
      <c r="G3438" s="11">
        <v>5</v>
      </c>
    </row>
    <row r="3439" spans="1:7" x14ac:dyDescent="0.25">
      <c r="A3439" s="11">
        <v>2827006</v>
      </c>
      <c r="B3439" s="11">
        <v>28</v>
      </c>
      <c r="C3439" s="13">
        <v>370</v>
      </c>
      <c r="D3439" s="11">
        <v>27</v>
      </c>
      <c r="E3439" s="11">
        <v>6</v>
      </c>
      <c r="F3439" s="11">
        <v>1</v>
      </c>
      <c r="G3439" s="11">
        <v>27</v>
      </c>
    </row>
    <row r="3440" spans="1:7" x14ac:dyDescent="0.25">
      <c r="A3440" s="11">
        <v>2801007</v>
      </c>
      <c r="B3440" s="11">
        <v>28</v>
      </c>
      <c r="C3440" s="13">
        <v>7</v>
      </c>
      <c r="D3440" s="11">
        <v>1</v>
      </c>
      <c r="E3440" s="11">
        <v>7</v>
      </c>
      <c r="F3440" s="11">
        <v>14</v>
      </c>
      <c r="G3440" s="11">
        <v>7</v>
      </c>
    </row>
    <row r="3441" spans="1:7" x14ac:dyDescent="0.25">
      <c r="A3441" s="11">
        <v>2802007</v>
      </c>
      <c r="B3441" s="11">
        <v>28</v>
      </c>
      <c r="C3441" s="13">
        <v>21</v>
      </c>
      <c r="D3441" s="11">
        <v>2</v>
      </c>
      <c r="E3441" s="11">
        <v>7</v>
      </c>
      <c r="F3441" s="11">
        <v>1</v>
      </c>
      <c r="G3441" s="11">
        <v>6</v>
      </c>
    </row>
    <row r="3442" spans="1:7" x14ac:dyDescent="0.25">
      <c r="A3442" s="11">
        <v>2803007</v>
      </c>
      <c r="B3442" s="11">
        <v>28</v>
      </c>
      <c r="C3442" s="13">
        <v>35</v>
      </c>
      <c r="D3442" s="11">
        <v>3</v>
      </c>
      <c r="E3442" s="11">
        <v>7</v>
      </c>
      <c r="F3442" s="11">
        <v>5</v>
      </c>
      <c r="G3442" s="11">
        <v>2</v>
      </c>
    </row>
    <row r="3443" spans="1:7" x14ac:dyDescent="0.25">
      <c r="A3443" s="11">
        <v>2804007</v>
      </c>
      <c r="B3443" s="11">
        <v>28</v>
      </c>
      <c r="C3443" s="13">
        <v>49</v>
      </c>
      <c r="D3443" s="11">
        <v>4</v>
      </c>
      <c r="E3443" s="11">
        <v>7</v>
      </c>
      <c r="F3443" s="11">
        <v>25</v>
      </c>
      <c r="G3443" s="11">
        <v>17</v>
      </c>
    </row>
    <row r="3444" spans="1:7" x14ac:dyDescent="0.25">
      <c r="A3444" s="11">
        <v>2805007</v>
      </c>
      <c r="B3444" s="11">
        <v>28</v>
      </c>
      <c r="C3444" s="13">
        <v>63</v>
      </c>
      <c r="D3444" s="11">
        <v>5</v>
      </c>
      <c r="E3444" s="11">
        <v>7</v>
      </c>
      <c r="F3444" s="11">
        <v>13</v>
      </c>
      <c r="G3444" s="11">
        <v>8</v>
      </c>
    </row>
    <row r="3445" spans="1:7" x14ac:dyDescent="0.25">
      <c r="A3445" s="11">
        <v>2806007</v>
      </c>
      <c r="B3445" s="11">
        <v>28</v>
      </c>
      <c r="C3445" s="13">
        <v>77</v>
      </c>
      <c r="D3445" s="11">
        <v>6</v>
      </c>
      <c r="E3445" s="11">
        <v>7</v>
      </c>
      <c r="F3445" s="11">
        <v>9</v>
      </c>
      <c r="G3445" s="11">
        <v>12</v>
      </c>
    </row>
    <row r="3446" spans="1:7" x14ac:dyDescent="0.25">
      <c r="A3446" s="11">
        <v>2807007</v>
      </c>
      <c r="B3446" s="11">
        <v>28</v>
      </c>
      <c r="C3446" s="13">
        <v>91</v>
      </c>
      <c r="D3446" s="11">
        <v>7</v>
      </c>
      <c r="E3446" s="11">
        <v>7</v>
      </c>
      <c r="F3446" s="11">
        <v>11</v>
      </c>
      <c r="G3446" s="11">
        <v>10</v>
      </c>
    </row>
    <row r="3447" spans="1:7" x14ac:dyDescent="0.25">
      <c r="A3447" s="11">
        <v>2808007</v>
      </c>
      <c r="B3447" s="11">
        <v>28</v>
      </c>
      <c r="C3447" s="13">
        <v>105</v>
      </c>
      <c r="D3447" s="11">
        <v>8</v>
      </c>
      <c r="E3447" s="11">
        <v>7</v>
      </c>
      <c r="F3447" s="11">
        <v>15</v>
      </c>
      <c r="G3447" s="11">
        <v>27</v>
      </c>
    </row>
    <row r="3448" spans="1:7" x14ac:dyDescent="0.25">
      <c r="A3448" s="11">
        <v>2809007</v>
      </c>
      <c r="B3448" s="11">
        <v>28</v>
      </c>
      <c r="C3448" s="13">
        <v>119</v>
      </c>
      <c r="D3448" s="11">
        <v>9</v>
      </c>
      <c r="E3448" s="11">
        <v>7</v>
      </c>
      <c r="F3448" s="11">
        <v>26</v>
      </c>
      <c r="G3448" s="11">
        <v>16</v>
      </c>
    </row>
    <row r="3449" spans="1:7" x14ac:dyDescent="0.25">
      <c r="A3449" s="11">
        <v>2810007</v>
      </c>
      <c r="B3449" s="11">
        <v>28</v>
      </c>
      <c r="C3449" s="13">
        <v>133</v>
      </c>
      <c r="D3449" s="11">
        <v>10</v>
      </c>
      <c r="E3449" s="11">
        <v>7</v>
      </c>
      <c r="F3449" s="11">
        <v>4</v>
      </c>
      <c r="G3449" s="11">
        <v>3</v>
      </c>
    </row>
    <row r="3450" spans="1:7" x14ac:dyDescent="0.25">
      <c r="A3450" s="11">
        <v>2811007</v>
      </c>
      <c r="B3450" s="11">
        <v>28</v>
      </c>
      <c r="C3450" s="13">
        <v>147</v>
      </c>
      <c r="D3450" s="11">
        <v>11</v>
      </c>
      <c r="E3450" s="11">
        <v>7</v>
      </c>
      <c r="F3450" s="11">
        <v>22</v>
      </c>
      <c r="G3450" s="11">
        <v>20</v>
      </c>
    </row>
    <row r="3451" spans="1:7" x14ac:dyDescent="0.25">
      <c r="A3451" s="11">
        <v>2812007</v>
      </c>
      <c r="B3451" s="11">
        <v>28</v>
      </c>
      <c r="C3451" s="13">
        <v>161</v>
      </c>
      <c r="D3451" s="11">
        <v>12</v>
      </c>
      <c r="E3451" s="11">
        <v>7</v>
      </c>
      <c r="F3451" s="11">
        <v>19</v>
      </c>
      <c r="G3451" s="11">
        <v>23</v>
      </c>
    </row>
    <row r="3452" spans="1:7" x14ac:dyDescent="0.25">
      <c r="A3452" s="11">
        <v>2813007</v>
      </c>
      <c r="B3452" s="11">
        <v>28</v>
      </c>
      <c r="C3452" s="13">
        <v>175</v>
      </c>
      <c r="D3452" s="11">
        <v>13</v>
      </c>
      <c r="E3452" s="11">
        <v>7</v>
      </c>
      <c r="F3452" s="11">
        <v>18</v>
      </c>
      <c r="G3452" s="11">
        <v>24</v>
      </c>
    </row>
    <row r="3453" spans="1:7" x14ac:dyDescent="0.25">
      <c r="A3453" s="11">
        <v>2814007</v>
      </c>
      <c r="B3453" s="11">
        <v>28</v>
      </c>
      <c r="C3453" s="13">
        <v>189</v>
      </c>
      <c r="D3453" s="11">
        <v>14</v>
      </c>
      <c r="E3453" s="11">
        <v>7</v>
      </c>
      <c r="F3453" s="11">
        <v>6</v>
      </c>
      <c r="G3453" s="11">
        <v>18</v>
      </c>
    </row>
    <row r="3454" spans="1:7" x14ac:dyDescent="0.25">
      <c r="A3454" s="11">
        <v>2815007</v>
      </c>
      <c r="B3454" s="11">
        <v>28</v>
      </c>
      <c r="C3454" s="13">
        <v>203</v>
      </c>
      <c r="D3454" s="11">
        <v>15</v>
      </c>
      <c r="E3454" s="11">
        <v>7</v>
      </c>
      <c r="F3454" s="11">
        <v>27</v>
      </c>
      <c r="G3454" s="11">
        <v>4</v>
      </c>
    </row>
    <row r="3455" spans="1:7" x14ac:dyDescent="0.25">
      <c r="A3455" s="11">
        <v>2816007</v>
      </c>
      <c r="B3455" s="11">
        <v>28</v>
      </c>
      <c r="C3455" s="13">
        <v>217</v>
      </c>
      <c r="D3455" s="11">
        <v>16</v>
      </c>
      <c r="E3455" s="11">
        <v>7</v>
      </c>
      <c r="F3455" s="11">
        <v>12</v>
      </c>
      <c r="G3455" s="11">
        <v>19</v>
      </c>
    </row>
    <row r="3456" spans="1:7" x14ac:dyDescent="0.25">
      <c r="A3456" s="11">
        <v>2817007</v>
      </c>
      <c r="B3456" s="11">
        <v>28</v>
      </c>
      <c r="C3456" s="13">
        <v>231</v>
      </c>
      <c r="D3456" s="11">
        <v>17</v>
      </c>
      <c r="E3456" s="11">
        <v>7</v>
      </c>
      <c r="F3456" s="11">
        <v>3</v>
      </c>
      <c r="G3456" s="11">
        <v>22</v>
      </c>
    </row>
    <row r="3457" spans="1:7" x14ac:dyDescent="0.25">
      <c r="A3457" s="11">
        <v>2818007</v>
      </c>
      <c r="B3457" s="11">
        <v>28</v>
      </c>
      <c r="C3457" s="13">
        <v>245</v>
      </c>
      <c r="D3457" s="11">
        <v>18</v>
      </c>
      <c r="E3457" s="11">
        <v>7</v>
      </c>
      <c r="F3457" s="11">
        <v>8</v>
      </c>
      <c r="G3457" s="11">
        <v>25</v>
      </c>
    </row>
    <row r="3458" spans="1:7" x14ac:dyDescent="0.25">
      <c r="A3458" s="11">
        <v>2819007</v>
      </c>
      <c r="B3458" s="11">
        <v>28</v>
      </c>
      <c r="C3458" s="13">
        <v>259</v>
      </c>
      <c r="D3458" s="11">
        <v>19</v>
      </c>
      <c r="E3458" s="11">
        <v>7</v>
      </c>
      <c r="F3458" s="11">
        <v>28</v>
      </c>
      <c r="G3458" s="11">
        <v>1</v>
      </c>
    </row>
    <row r="3459" spans="1:7" x14ac:dyDescent="0.25">
      <c r="A3459" s="11">
        <v>2820007</v>
      </c>
      <c r="B3459" s="11">
        <v>28</v>
      </c>
      <c r="C3459" s="13">
        <v>273</v>
      </c>
      <c r="D3459" s="11">
        <v>20</v>
      </c>
      <c r="E3459" s="11">
        <v>7</v>
      </c>
      <c r="F3459" s="11">
        <v>7</v>
      </c>
      <c r="G3459" s="11">
        <v>21</v>
      </c>
    </row>
    <row r="3460" spans="1:7" x14ac:dyDescent="0.25">
      <c r="A3460" s="11">
        <v>2821007</v>
      </c>
      <c r="B3460" s="11">
        <v>28</v>
      </c>
      <c r="C3460" s="13">
        <v>287</v>
      </c>
      <c r="D3460" s="11">
        <v>21</v>
      </c>
      <c r="E3460" s="11">
        <v>7</v>
      </c>
      <c r="F3460" s="11">
        <v>16</v>
      </c>
      <c r="G3460" s="11">
        <v>14</v>
      </c>
    </row>
    <row r="3461" spans="1:7" x14ac:dyDescent="0.25">
      <c r="A3461" s="11">
        <v>2822007</v>
      </c>
      <c r="B3461" s="11">
        <v>28</v>
      </c>
      <c r="C3461" s="13">
        <v>301</v>
      </c>
      <c r="D3461" s="11">
        <v>22</v>
      </c>
      <c r="E3461" s="11">
        <v>7</v>
      </c>
      <c r="F3461" s="11">
        <v>24</v>
      </c>
      <c r="G3461" s="11">
        <v>13</v>
      </c>
    </row>
    <row r="3462" spans="1:7" x14ac:dyDescent="0.25">
      <c r="A3462" s="11">
        <v>2823007</v>
      </c>
      <c r="B3462" s="11">
        <v>28</v>
      </c>
      <c r="C3462" s="13">
        <v>315</v>
      </c>
      <c r="D3462" s="11">
        <v>23</v>
      </c>
      <c r="E3462" s="11">
        <v>7</v>
      </c>
      <c r="F3462" s="11">
        <v>20</v>
      </c>
      <c r="G3462" s="11">
        <v>11</v>
      </c>
    </row>
    <row r="3463" spans="1:7" x14ac:dyDescent="0.25">
      <c r="A3463" s="11">
        <v>2824007</v>
      </c>
      <c r="B3463" s="11">
        <v>28</v>
      </c>
      <c r="C3463" s="13">
        <v>329</v>
      </c>
      <c r="D3463" s="11">
        <v>24</v>
      </c>
      <c r="E3463" s="11">
        <v>7</v>
      </c>
      <c r="F3463" s="11">
        <v>17</v>
      </c>
      <c r="G3463" s="11">
        <v>9</v>
      </c>
    </row>
    <row r="3464" spans="1:7" x14ac:dyDescent="0.25">
      <c r="A3464" s="11">
        <v>2825007</v>
      </c>
      <c r="B3464" s="11">
        <v>28</v>
      </c>
      <c r="C3464" s="13">
        <v>343</v>
      </c>
      <c r="D3464" s="11">
        <v>25</v>
      </c>
      <c r="E3464" s="11">
        <v>7</v>
      </c>
      <c r="F3464" s="11">
        <v>23</v>
      </c>
      <c r="G3464" s="11">
        <v>5</v>
      </c>
    </row>
    <row r="3465" spans="1:7" x14ac:dyDescent="0.25">
      <c r="A3465" s="11">
        <v>2826007</v>
      </c>
      <c r="B3465" s="11">
        <v>28</v>
      </c>
      <c r="C3465" s="13">
        <v>357</v>
      </c>
      <c r="D3465" s="11">
        <v>26</v>
      </c>
      <c r="E3465" s="11">
        <v>7</v>
      </c>
      <c r="F3465" s="11">
        <v>10</v>
      </c>
      <c r="G3465" s="11">
        <v>26</v>
      </c>
    </row>
    <row r="3466" spans="1:7" x14ac:dyDescent="0.25">
      <c r="A3466" s="11">
        <v>2827007</v>
      </c>
      <c r="B3466" s="11">
        <v>28</v>
      </c>
      <c r="C3466" s="13">
        <v>371</v>
      </c>
      <c r="D3466" s="11">
        <v>27</v>
      </c>
      <c r="E3466" s="11">
        <v>7</v>
      </c>
      <c r="F3466" s="11">
        <v>2</v>
      </c>
      <c r="G3466" s="11">
        <v>15</v>
      </c>
    </row>
    <row r="3467" spans="1:7" x14ac:dyDescent="0.25">
      <c r="A3467" s="11">
        <v>2801008</v>
      </c>
      <c r="B3467" s="11">
        <v>28</v>
      </c>
      <c r="C3467" s="13">
        <v>8</v>
      </c>
      <c r="D3467" s="11">
        <v>1</v>
      </c>
      <c r="E3467" s="11">
        <v>8</v>
      </c>
      <c r="F3467" s="11">
        <v>15</v>
      </c>
      <c r="G3467" s="11">
        <v>22</v>
      </c>
    </row>
    <row r="3468" spans="1:7" x14ac:dyDescent="0.25">
      <c r="A3468" s="11">
        <v>2802008</v>
      </c>
      <c r="B3468" s="11">
        <v>28</v>
      </c>
      <c r="C3468" s="13">
        <v>22</v>
      </c>
      <c r="D3468" s="11">
        <v>2</v>
      </c>
      <c r="E3468" s="11">
        <v>8</v>
      </c>
      <c r="F3468" s="11">
        <v>16</v>
      </c>
      <c r="G3468" s="11">
        <v>21</v>
      </c>
    </row>
    <row r="3469" spans="1:7" x14ac:dyDescent="0.25">
      <c r="A3469" s="11">
        <v>2803008</v>
      </c>
      <c r="B3469" s="11">
        <v>28</v>
      </c>
      <c r="C3469" s="13">
        <v>36</v>
      </c>
      <c r="D3469" s="11">
        <v>3</v>
      </c>
      <c r="E3469" s="11">
        <v>8</v>
      </c>
      <c r="F3469" s="11">
        <v>17</v>
      </c>
      <c r="G3469" s="11">
        <v>20</v>
      </c>
    </row>
    <row r="3470" spans="1:7" x14ac:dyDescent="0.25">
      <c r="A3470" s="11">
        <v>2804008</v>
      </c>
      <c r="B3470" s="11">
        <v>28</v>
      </c>
      <c r="C3470" s="13">
        <v>50</v>
      </c>
      <c r="D3470" s="11">
        <v>4</v>
      </c>
      <c r="E3470" s="11">
        <v>8</v>
      </c>
      <c r="F3470" s="11">
        <v>19</v>
      </c>
      <c r="G3470" s="11">
        <v>18</v>
      </c>
    </row>
    <row r="3471" spans="1:7" x14ac:dyDescent="0.25">
      <c r="A3471" s="11">
        <v>2805008</v>
      </c>
      <c r="B3471" s="11">
        <v>28</v>
      </c>
      <c r="C3471" s="13">
        <v>64</v>
      </c>
      <c r="D3471" s="11">
        <v>5</v>
      </c>
      <c r="E3471" s="11">
        <v>8</v>
      </c>
      <c r="F3471" s="11">
        <v>2</v>
      </c>
      <c r="G3471" s="11">
        <v>14</v>
      </c>
    </row>
    <row r="3472" spans="1:7" x14ac:dyDescent="0.25">
      <c r="A3472" s="11">
        <v>2806008</v>
      </c>
      <c r="B3472" s="11">
        <v>28</v>
      </c>
      <c r="C3472" s="13">
        <v>78</v>
      </c>
      <c r="D3472" s="11">
        <v>6</v>
      </c>
      <c r="E3472" s="11">
        <v>8</v>
      </c>
      <c r="F3472" s="11">
        <v>13</v>
      </c>
      <c r="G3472" s="11">
        <v>3</v>
      </c>
    </row>
    <row r="3473" spans="1:7" x14ac:dyDescent="0.25">
      <c r="A3473" s="11">
        <v>2807008</v>
      </c>
      <c r="B3473" s="11">
        <v>28</v>
      </c>
      <c r="C3473" s="13">
        <v>92</v>
      </c>
      <c r="D3473" s="11">
        <v>7</v>
      </c>
      <c r="E3473" s="11">
        <v>8</v>
      </c>
      <c r="F3473" s="11">
        <v>12</v>
      </c>
      <c r="G3473" s="11">
        <v>4</v>
      </c>
    </row>
    <row r="3474" spans="1:7" x14ac:dyDescent="0.25">
      <c r="A3474" s="11">
        <v>2808008</v>
      </c>
      <c r="B3474" s="11">
        <v>28</v>
      </c>
      <c r="C3474" s="13">
        <v>106</v>
      </c>
      <c r="D3474" s="11">
        <v>8</v>
      </c>
      <c r="E3474" s="11">
        <v>8</v>
      </c>
      <c r="F3474" s="11">
        <v>23</v>
      </c>
      <c r="G3474" s="11">
        <v>28</v>
      </c>
    </row>
    <row r="3475" spans="1:7" x14ac:dyDescent="0.25">
      <c r="A3475" s="11">
        <v>2809008</v>
      </c>
      <c r="B3475" s="11">
        <v>28</v>
      </c>
      <c r="C3475" s="13">
        <v>120</v>
      </c>
      <c r="D3475" s="11">
        <v>9</v>
      </c>
      <c r="E3475" s="11">
        <v>8</v>
      </c>
      <c r="F3475" s="11">
        <v>24</v>
      </c>
      <c r="G3475" s="11">
        <v>27</v>
      </c>
    </row>
    <row r="3476" spans="1:7" x14ac:dyDescent="0.25">
      <c r="A3476" s="11">
        <v>2810008</v>
      </c>
      <c r="B3476" s="11">
        <v>28</v>
      </c>
      <c r="C3476" s="13">
        <v>134</v>
      </c>
      <c r="D3476" s="11">
        <v>10</v>
      </c>
      <c r="E3476" s="11">
        <v>8</v>
      </c>
      <c r="F3476" s="11">
        <v>25</v>
      </c>
      <c r="G3476" s="11">
        <v>26</v>
      </c>
    </row>
    <row r="3477" spans="1:7" x14ac:dyDescent="0.25">
      <c r="A3477" s="11">
        <v>2811008</v>
      </c>
      <c r="B3477" s="11">
        <v>28</v>
      </c>
      <c r="C3477" s="13">
        <v>148</v>
      </c>
      <c r="D3477" s="11">
        <v>11</v>
      </c>
      <c r="E3477" s="11">
        <v>8</v>
      </c>
      <c r="F3477" s="11">
        <v>9</v>
      </c>
      <c r="G3477" s="11">
        <v>7</v>
      </c>
    </row>
    <row r="3478" spans="1:7" x14ac:dyDescent="0.25">
      <c r="A3478" s="11">
        <v>2812008</v>
      </c>
      <c r="B3478" s="11">
        <v>28</v>
      </c>
      <c r="C3478" s="13">
        <v>162</v>
      </c>
      <c r="D3478" s="11">
        <v>12</v>
      </c>
      <c r="E3478" s="11">
        <v>8</v>
      </c>
      <c r="F3478" s="11">
        <v>10</v>
      </c>
      <c r="G3478" s="11">
        <v>6</v>
      </c>
    </row>
    <row r="3479" spans="1:7" x14ac:dyDescent="0.25">
      <c r="A3479" s="11">
        <v>2813008</v>
      </c>
      <c r="B3479" s="11">
        <v>28</v>
      </c>
      <c r="C3479" s="13">
        <v>176</v>
      </c>
      <c r="D3479" s="11">
        <v>13</v>
      </c>
      <c r="E3479" s="11">
        <v>8</v>
      </c>
      <c r="F3479" s="11">
        <v>11</v>
      </c>
      <c r="G3479" s="11">
        <v>5</v>
      </c>
    </row>
    <row r="3480" spans="1:7" x14ac:dyDescent="0.25">
      <c r="A3480" s="11">
        <v>2814008</v>
      </c>
      <c r="B3480" s="11">
        <v>28</v>
      </c>
      <c r="C3480" s="13">
        <v>190</v>
      </c>
      <c r="D3480" s="11">
        <v>14</v>
      </c>
      <c r="E3480" s="11">
        <v>8</v>
      </c>
      <c r="F3480" s="11">
        <v>27</v>
      </c>
      <c r="G3480" s="11">
        <v>11</v>
      </c>
    </row>
    <row r="3481" spans="1:7" x14ac:dyDescent="0.25">
      <c r="A3481" s="11">
        <v>2815008</v>
      </c>
      <c r="B3481" s="11">
        <v>28</v>
      </c>
      <c r="C3481" s="13">
        <v>204</v>
      </c>
      <c r="D3481" s="11">
        <v>15</v>
      </c>
      <c r="E3481" s="11">
        <v>8</v>
      </c>
      <c r="F3481" s="11">
        <v>7</v>
      </c>
      <c r="G3481" s="11">
        <v>19</v>
      </c>
    </row>
    <row r="3482" spans="1:7" x14ac:dyDescent="0.25">
      <c r="A3482" s="11">
        <v>2816008</v>
      </c>
      <c r="B3482" s="11">
        <v>28</v>
      </c>
      <c r="C3482" s="13">
        <v>218</v>
      </c>
      <c r="D3482" s="11">
        <v>16</v>
      </c>
      <c r="E3482" s="11">
        <v>8</v>
      </c>
      <c r="F3482" s="11">
        <v>5</v>
      </c>
      <c r="G3482" s="11">
        <v>15</v>
      </c>
    </row>
    <row r="3483" spans="1:7" x14ac:dyDescent="0.25">
      <c r="A3483" s="11">
        <v>2817008</v>
      </c>
      <c r="B3483" s="11">
        <v>28</v>
      </c>
      <c r="C3483" s="13">
        <v>232</v>
      </c>
      <c r="D3483" s="11">
        <v>17</v>
      </c>
      <c r="E3483" s="11">
        <v>8</v>
      </c>
      <c r="F3483" s="11">
        <v>20</v>
      </c>
      <c r="G3483" s="11">
        <v>13</v>
      </c>
    </row>
    <row r="3484" spans="1:7" x14ac:dyDescent="0.25">
      <c r="A3484" s="11">
        <v>2818008</v>
      </c>
      <c r="B3484" s="11">
        <v>28</v>
      </c>
      <c r="C3484" s="13">
        <v>246</v>
      </c>
      <c r="D3484" s="11">
        <v>18</v>
      </c>
      <c r="E3484" s="11">
        <v>8</v>
      </c>
      <c r="F3484" s="11">
        <v>4</v>
      </c>
      <c r="G3484" s="11">
        <v>23</v>
      </c>
    </row>
    <row r="3485" spans="1:7" x14ac:dyDescent="0.25">
      <c r="A3485" s="11">
        <v>2819008</v>
      </c>
      <c r="B3485" s="11">
        <v>28</v>
      </c>
      <c r="C3485" s="13">
        <v>260</v>
      </c>
      <c r="D3485" s="11">
        <v>19</v>
      </c>
      <c r="E3485" s="11">
        <v>8</v>
      </c>
      <c r="F3485" s="11">
        <v>26</v>
      </c>
      <c r="G3485" s="11">
        <v>9</v>
      </c>
    </row>
    <row r="3486" spans="1:7" x14ac:dyDescent="0.25">
      <c r="A3486" s="11">
        <v>2820008</v>
      </c>
      <c r="B3486" s="11">
        <v>28</v>
      </c>
      <c r="C3486" s="13">
        <v>274</v>
      </c>
      <c r="D3486" s="11">
        <v>20</v>
      </c>
      <c r="E3486" s="11">
        <v>8</v>
      </c>
      <c r="F3486" s="11">
        <v>28</v>
      </c>
      <c r="G3486" s="11">
        <v>2</v>
      </c>
    </row>
    <row r="3487" spans="1:7" x14ac:dyDescent="0.25">
      <c r="A3487" s="11">
        <v>2821008</v>
      </c>
      <c r="B3487" s="11">
        <v>28</v>
      </c>
      <c r="C3487" s="13">
        <v>288</v>
      </c>
      <c r="D3487" s="11">
        <v>21</v>
      </c>
      <c r="E3487" s="11">
        <v>8</v>
      </c>
      <c r="F3487" s="11">
        <v>22</v>
      </c>
      <c r="G3487" s="11">
        <v>8</v>
      </c>
    </row>
    <row r="3488" spans="1:7" x14ac:dyDescent="0.25">
      <c r="A3488" s="11">
        <v>2822008</v>
      </c>
      <c r="B3488" s="11">
        <v>28</v>
      </c>
      <c r="C3488" s="13">
        <v>302</v>
      </c>
      <c r="D3488" s="11">
        <v>22</v>
      </c>
      <c r="E3488" s="11">
        <v>8</v>
      </c>
      <c r="F3488" s="11">
        <v>14</v>
      </c>
      <c r="G3488" s="11">
        <v>17</v>
      </c>
    </row>
    <row r="3489" spans="1:7" x14ac:dyDescent="0.25">
      <c r="A3489" s="11">
        <v>2823008</v>
      </c>
      <c r="B3489" s="11">
        <v>28</v>
      </c>
      <c r="C3489" s="13">
        <v>316</v>
      </c>
      <c r="D3489" s="11">
        <v>23</v>
      </c>
      <c r="E3489" s="11">
        <v>8</v>
      </c>
      <c r="F3489" s="11">
        <v>1</v>
      </c>
      <c r="G3489" s="11">
        <v>25</v>
      </c>
    </row>
    <row r="3490" spans="1:7" x14ac:dyDescent="0.25">
      <c r="A3490" s="11">
        <v>2824008</v>
      </c>
      <c r="B3490" s="11">
        <v>28</v>
      </c>
      <c r="C3490" s="13">
        <v>330</v>
      </c>
      <c r="D3490" s="11">
        <v>24</v>
      </c>
      <c r="E3490" s="11">
        <v>8</v>
      </c>
      <c r="F3490" s="11">
        <v>21</v>
      </c>
      <c r="G3490" s="11">
        <v>12</v>
      </c>
    </row>
    <row r="3491" spans="1:7" x14ac:dyDescent="0.25">
      <c r="A3491" s="11">
        <v>2825008</v>
      </c>
      <c r="B3491" s="11">
        <v>28</v>
      </c>
      <c r="C3491" s="13">
        <v>344</v>
      </c>
      <c r="D3491" s="11">
        <v>25</v>
      </c>
      <c r="E3491" s="11">
        <v>8</v>
      </c>
      <c r="F3491" s="11">
        <v>18</v>
      </c>
      <c r="G3491" s="11">
        <v>10</v>
      </c>
    </row>
    <row r="3492" spans="1:7" x14ac:dyDescent="0.25">
      <c r="A3492" s="11">
        <v>2826008</v>
      </c>
      <c r="B3492" s="11">
        <v>28</v>
      </c>
      <c r="C3492" s="13">
        <v>358</v>
      </c>
      <c r="D3492" s="11">
        <v>26</v>
      </c>
      <c r="E3492" s="11">
        <v>8</v>
      </c>
      <c r="F3492" s="11">
        <v>6</v>
      </c>
      <c r="G3492" s="11">
        <v>24</v>
      </c>
    </row>
    <row r="3493" spans="1:7" x14ac:dyDescent="0.25">
      <c r="A3493" s="11">
        <v>2827008</v>
      </c>
      <c r="B3493" s="11">
        <v>28</v>
      </c>
      <c r="C3493" s="13">
        <v>372</v>
      </c>
      <c r="D3493" s="11">
        <v>27</v>
      </c>
      <c r="E3493" s="11">
        <v>8</v>
      </c>
      <c r="F3493" s="11">
        <v>3</v>
      </c>
      <c r="G3493" s="11">
        <v>16</v>
      </c>
    </row>
    <row r="3494" spans="1:7" x14ac:dyDescent="0.25">
      <c r="A3494" s="11">
        <v>2801009</v>
      </c>
      <c r="B3494" s="11">
        <v>28</v>
      </c>
      <c r="C3494" s="13">
        <v>9</v>
      </c>
      <c r="D3494" s="11">
        <v>1</v>
      </c>
      <c r="E3494" s="11">
        <v>9</v>
      </c>
      <c r="F3494" s="11">
        <v>16</v>
      </c>
      <c r="G3494" s="11">
        <v>23</v>
      </c>
    </row>
    <row r="3495" spans="1:7" x14ac:dyDescent="0.25">
      <c r="A3495" s="11">
        <v>2802009</v>
      </c>
      <c r="B3495" s="11">
        <v>28</v>
      </c>
      <c r="C3495" s="13">
        <v>23</v>
      </c>
      <c r="D3495" s="11">
        <v>2</v>
      </c>
      <c r="E3495" s="11">
        <v>9</v>
      </c>
      <c r="F3495" s="11">
        <v>24</v>
      </c>
      <c r="G3495" s="11">
        <v>22</v>
      </c>
    </row>
    <row r="3496" spans="1:7" x14ac:dyDescent="0.25">
      <c r="A3496" s="11">
        <v>2803009</v>
      </c>
      <c r="B3496" s="11">
        <v>28</v>
      </c>
      <c r="C3496" s="13">
        <v>37</v>
      </c>
      <c r="D3496" s="11">
        <v>3</v>
      </c>
      <c r="E3496" s="11">
        <v>9</v>
      </c>
      <c r="F3496" s="11">
        <v>25</v>
      </c>
      <c r="G3496" s="11">
        <v>28</v>
      </c>
    </row>
    <row r="3497" spans="1:7" x14ac:dyDescent="0.25">
      <c r="A3497" s="11">
        <v>2804009</v>
      </c>
      <c r="B3497" s="11">
        <v>28</v>
      </c>
      <c r="C3497" s="13">
        <v>51</v>
      </c>
      <c r="D3497" s="11">
        <v>4</v>
      </c>
      <c r="E3497" s="11">
        <v>9</v>
      </c>
      <c r="F3497" s="11">
        <v>26</v>
      </c>
      <c r="G3497" s="11">
        <v>27</v>
      </c>
    </row>
    <row r="3498" spans="1:7" x14ac:dyDescent="0.25">
      <c r="A3498" s="11">
        <v>2805009</v>
      </c>
      <c r="B3498" s="11">
        <v>28</v>
      </c>
      <c r="C3498" s="13">
        <v>65</v>
      </c>
      <c r="D3498" s="11">
        <v>5</v>
      </c>
      <c r="E3498" s="11">
        <v>9</v>
      </c>
      <c r="F3498" s="11">
        <v>17</v>
      </c>
      <c r="G3498" s="11">
        <v>15</v>
      </c>
    </row>
    <row r="3499" spans="1:7" x14ac:dyDescent="0.25">
      <c r="A3499" s="11">
        <v>2806009</v>
      </c>
      <c r="B3499" s="11">
        <v>28</v>
      </c>
      <c r="C3499" s="13">
        <v>79</v>
      </c>
      <c r="D3499" s="11">
        <v>6</v>
      </c>
      <c r="E3499" s="11">
        <v>9</v>
      </c>
      <c r="F3499" s="11">
        <v>21</v>
      </c>
      <c r="G3499" s="11">
        <v>18</v>
      </c>
    </row>
    <row r="3500" spans="1:7" x14ac:dyDescent="0.25">
      <c r="A3500" s="11">
        <v>2807009</v>
      </c>
      <c r="B3500" s="11">
        <v>28</v>
      </c>
      <c r="C3500" s="13">
        <v>93</v>
      </c>
      <c r="D3500" s="11">
        <v>7</v>
      </c>
      <c r="E3500" s="11">
        <v>9</v>
      </c>
      <c r="F3500" s="11">
        <v>20</v>
      </c>
      <c r="G3500" s="11">
        <v>19</v>
      </c>
    </row>
    <row r="3501" spans="1:7" x14ac:dyDescent="0.25">
      <c r="A3501" s="11">
        <v>2808009</v>
      </c>
      <c r="B3501" s="11">
        <v>28</v>
      </c>
      <c r="C3501" s="13">
        <v>107</v>
      </c>
      <c r="D3501" s="11">
        <v>8</v>
      </c>
      <c r="E3501" s="11">
        <v>9</v>
      </c>
      <c r="F3501" s="11">
        <v>3</v>
      </c>
      <c r="G3501" s="11">
        <v>8</v>
      </c>
    </row>
    <row r="3502" spans="1:7" x14ac:dyDescent="0.25">
      <c r="A3502" s="11">
        <v>2809009</v>
      </c>
      <c r="B3502" s="11">
        <v>28</v>
      </c>
      <c r="C3502" s="13">
        <v>121</v>
      </c>
      <c r="D3502" s="11">
        <v>9</v>
      </c>
      <c r="E3502" s="11">
        <v>9</v>
      </c>
      <c r="F3502" s="11">
        <v>14</v>
      </c>
      <c r="G3502" s="11">
        <v>4</v>
      </c>
    </row>
    <row r="3503" spans="1:7" x14ac:dyDescent="0.25">
      <c r="A3503" s="11">
        <v>2810009</v>
      </c>
      <c r="B3503" s="11">
        <v>28</v>
      </c>
      <c r="C3503" s="13">
        <v>135</v>
      </c>
      <c r="D3503" s="11">
        <v>10</v>
      </c>
      <c r="E3503" s="11">
        <v>9</v>
      </c>
      <c r="F3503" s="11">
        <v>13</v>
      </c>
      <c r="G3503" s="11">
        <v>5</v>
      </c>
    </row>
    <row r="3504" spans="1:7" x14ac:dyDescent="0.25">
      <c r="A3504" s="11">
        <v>2811009</v>
      </c>
      <c r="B3504" s="11">
        <v>28</v>
      </c>
      <c r="C3504" s="13">
        <v>149</v>
      </c>
      <c r="D3504" s="11">
        <v>11</v>
      </c>
      <c r="E3504" s="11">
        <v>9</v>
      </c>
      <c r="F3504" s="11">
        <v>10</v>
      </c>
      <c r="G3504" s="11">
        <v>1</v>
      </c>
    </row>
    <row r="3505" spans="1:7" x14ac:dyDescent="0.25">
      <c r="A3505" s="11">
        <v>2812009</v>
      </c>
      <c r="B3505" s="11">
        <v>28</v>
      </c>
      <c r="C3505" s="13">
        <v>163</v>
      </c>
      <c r="D3505" s="11">
        <v>12</v>
      </c>
      <c r="E3505" s="11">
        <v>9</v>
      </c>
      <c r="F3505" s="11">
        <v>11</v>
      </c>
      <c r="G3505" s="11">
        <v>7</v>
      </c>
    </row>
    <row r="3506" spans="1:7" x14ac:dyDescent="0.25">
      <c r="A3506" s="11">
        <v>2813009</v>
      </c>
      <c r="B3506" s="11">
        <v>28</v>
      </c>
      <c r="C3506" s="13">
        <v>177</v>
      </c>
      <c r="D3506" s="11">
        <v>13</v>
      </c>
      <c r="E3506" s="11">
        <v>9</v>
      </c>
      <c r="F3506" s="11">
        <v>12</v>
      </c>
      <c r="G3506" s="11">
        <v>6</v>
      </c>
    </row>
    <row r="3507" spans="1:7" x14ac:dyDescent="0.25">
      <c r="A3507" s="11">
        <v>2814009</v>
      </c>
      <c r="B3507" s="11">
        <v>28</v>
      </c>
      <c r="C3507" s="13">
        <v>191</v>
      </c>
      <c r="D3507" s="11">
        <v>14</v>
      </c>
      <c r="E3507" s="11">
        <v>9</v>
      </c>
      <c r="F3507" s="11">
        <v>7</v>
      </c>
      <c r="G3507" s="11">
        <v>25</v>
      </c>
    </row>
    <row r="3508" spans="1:7" x14ac:dyDescent="0.25">
      <c r="A3508" s="11">
        <v>2815009</v>
      </c>
      <c r="B3508" s="11">
        <v>28</v>
      </c>
      <c r="C3508" s="13">
        <v>205</v>
      </c>
      <c r="D3508" s="11">
        <v>15</v>
      </c>
      <c r="E3508" s="11">
        <v>9</v>
      </c>
      <c r="F3508" s="11">
        <v>15</v>
      </c>
      <c r="G3508" s="11">
        <v>12</v>
      </c>
    </row>
    <row r="3509" spans="1:7" x14ac:dyDescent="0.25">
      <c r="A3509" s="11">
        <v>2816009</v>
      </c>
      <c r="B3509" s="11">
        <v>28</v>
      </c>
      <c r="C3509" s="13">
        <v>219</v>
      </c>
      <c r="D3509" s="11">
        <v>16</v>
      </c>
      <c r="E3509" s="11">
        <v>9</v>
      </c>
      <c r="F3509" s="11">
        <v>8</v>
      </c>
      <c r="G3509" s="11">
        <v>20</v>
      </c>
    </row>
    <row r="3510" spans="1:7" x14ac:dyDescent="0.25">
      <c r="A3510" s="11">
        <v>2817009</v>
      </c>
      <c r="B3510" s="11">
        <v>28</v>
      </c>
      <c r="C3510" s="13">
        <v>233</v>
      </c>
      <c r="D3510" s="11">
        <v>17</v>
      </c>
      <c r="E3510" s="11">
        <v>9</v>
      </c>
      <c r="F3510" s="11">
        <v>6</v>
      </c>
      <c r="G3510" s="11">
        <v>16</v>
      </c>
    </row>
    <row r="3511" spans="1:7" x14ac:dyDescent="0.25">
      <c r="A3511" s="11">
        <v>2818009</v>
      </c>
      <c r="B3511" s="11">
        <v>28</v>
      </c>
      <c r="C3511" s="13">
        <v>247</v>
      </c>
      <c r="D3511" s="11">
        <v>18</v>
      </c>
      <c r="E3511" s="11">
        <v>9</v>
      </c>
      <c r="F3511" s="11">
        <v>1</v>
      </c>
      <c r="G3511" s="11">
        <v>21</v>
      </c>
    </row>
    <row r="3512" spans="1:7" x14ac:dyDescent="0.25">
      <c r="A3512" s="11">
        <v>2819009</v>
      </c>
      <c r="B3512" s="11">
        <v>28</v>
      </c>
      <c r="C3512" s="13">
        <v>261</v>
      </c>
      <c r="D3512" s="11">
        <v>19</v>
      </c>
      <c r="E3512" s="11">
        <v>9</v>
      </c>
      <c r="F3512" s="11">
        <v>5</v>
      </c>
      <c r="G3512" s="11">
        <v>24</v>
      </c>
    </row>
    <row r="3513" spans="1:7" x14ac:dyDescent="0.25">
      <c r="A3513" s="11">
        <v>2820009</v>
      </c>
      <c r="B3513" s="11">
        <v>28</v>
      </c>
      <c r="C3513" s="13">
        <v>275</v>
      </c>
      <c r="D3513" s="11">
        <v>20</v>
      </c>
      <c r="E3513" s="11">
        <v>9</v>
      </c>
      <c r="F3513" s="11">
        <v>27</v>
      </c>
      <c r="G3513" s="11">
        <v>10</v>
      </c>
    </row>
    <row r="3514" spans="1:7" x14ac:dyDescent="0.25">
      <c r="A3514" s="11">
        <v>2821009</v>
      </c>
      <c r="B3514" s="11">
        <v>28</v>
      </c>
      <c r="C3514" s="13">
        <v>289</v>
      </c>
      <c r="D3514" s="11">
        <v>21</v>
      </c>
      <c r="E3514" s="11">
        <v>9</v>
      </c>
      <c r="F3514" s="11">
        <v>28</v>
      </c>
      <c r="G3514" s="11">
        <v>3</v>
      </c>
    </row>
    <row r="3515" spans="1:7" x14ac:dyDescent="0.25">
      <c r="A3515" s="11">
        <v>2822009</v>
      </c>
      <c r="B3515" s="11">
        <v>28</v>
      </c>
      <c r="C3515" s="13">
        <v>303</v>
      </c>
      <c r="D3515" s="11">
        <v>22</v>
      </c>
      <c r="E3515" s="11">
        <v>9</v>
      </c>
      <c r="F3515" s="11">
        <v>23</v>
      </c>
      <c r="G3515" s="11">
        <v>9</v>
      </c>
    </row>
    <row r="3516" spans="1:7" x14ac:dyDescent="0.25">
      <c r="A3516" s="11">
        <v>2823009</v>
      </c>
      <c r="B3516" s="11">
        <v>28</v>
      </c>
      <c r="C3516" s="13">
        <v>317</v>
      </c>
      <c r="D3516" s="11">
        <v>23</v>
      </c>
      <c r="E3516" s="11">
        <v>9</v>
      </c>
      <c r="F3516" s="11">
        <v>18</v>
      </c>
      <c r="G3516" s="11">
        <v>14</v>
      </c>
    </row>
    <row r="3517" spans="1:7" x14ac:dyDescent="0.25">
      <c r="A3517" s="11">
        <v>2824009</v>
      </c>
      <c r="B3517" s="11">
        <v>28</v>
      </c>
      <c r="C3517" s="13">
        <v>331</v>
      </c>
      <c r="D3517" s="11">
        <v>24</v>
      </c>
      <c r="E3517" s="11">
        <v>9</v>
      </c>
      <c r="F3517" s="11">
        <v>2</v>
      </c>
      <c r="G3517" s="11">
        <v>26</v>
      </c>
    </row>
    <row r="3518" spans="1:7" x14ac:dyDescent="0.25">
      <c r="A3518" s="11">
        <v>2825009</v>
      </c>
      <c r="B3518" s="11">
        <v>28</v>
      </c>
      <c r="C3518" s="13">
        <v>345</v>
      </c>
      <c r="D3518" s="11">
        <v>25</v>
      </c>
      <c r="E3518" s="11">
        <v>9</v>
      </c>
      <c r="F3518" s="11">
        <v>22</v>
      </c>
      <c r="G3518" s="11">
        <v>13</v>
      </c>
    </row>
    <row r="3519" spans="1:7" x14ac:dyDescent="0.25">
      <c r="A3519" s="11">
        <v>2826009</v>
      </c>
      <c r="B3519" s="11">
        <v>28</v>
      </c>
      <c r="C3519" s="13">
        <v>359</v>
      </c>
      <c r="D3519" s="11">
        <v>26</v>
      </c>
      <c r="E3519" s="11">
        <v>9</v>
      </c>
      <c r="F3519" s="11">
        <v>19</v>
      </c>
      <c r="G3519" s="11">
        <v>11</v>
      </c>
    </row>
    <row r="3520" spans="1:7" x14ac:dyDescent="0.25">
      <c r="A3520" s="11">
        <v>2827009</v>
      </c>
      <c r="B3520" s="11">
        <v>28</v>
      </c>
      <c r="C3520" s="13">
        <v>373</v>
      </c>
      <c r="D3520" s="11">
        <v>27</v>
      </c>
      <c r="E3520" s="11">
        <v>9</v>
      </c>
      <c r="F3520" s="11">
        <v>4</v>
      </c>
      <c r="G3520" s="11">
        <v>17</v>
      </c>
    </row>
    <row r="3521" spans="1:7" x14ac:dyDescent="0.25">
      <c r="A3521" s="11">
        <v>2801010</v>
      </c>
      <c r="B3521" s="11">
        <v>28</v>
      </c>
      <c r="C3521" s="13">
        <v>10</v>
      </c>
      <c r="D3521" s="11">
        <v>1</v>
      </c>
      <c r="E3521" s="11">
        <v>10</v>
      </c>
      <c r="F3521" s="11">
        <v>24</v>
      </c>
      <c r="G3521" s="11">
        <v>17</v>
      </c>
    </row>
    <row r="3522" spans="1:7" x14ac:dyDescent="0.25">
      <c r="A3522" s="11">
        <v>2802010</v>
      </c>
      <c r="B3522" s="11">
        <v>28</v>
      </c>
      <c r="C3522" s="13">
        <v>24</v>
      </c>
      <c r="D3522" s="11">
        <v>2</v>
      </c>
      <c r="E3522" s="11">
        <v>10</v>
      </c>
      <c r="F3522" s="11">
        <v>9</v>
      </c>
      <c r="G3522" s="11">
        <v>4</v>
      </c>
    </row>
    <row r="3523" spans="1:7" x14ac:dyDescent="0.25">
      <c r="A3523" s="11">
        <v>2803010</v>
      </c>
      <c r="B3523" s="11">
        <v>28</v>
      </c>
      <c r="C3523" s="13">
        <v>38</v>
      </c>
      <c r="D3523" s="11">
        <v>3</v>
      </c>
      <c r="E3523" s="11">
        <v>10</v>
      </c>
      <c r="F3523" s="11">
        <v>26</v>
      </c>
      <c r="G3523" s="11">
        <v>22</v>
      </c>
    </row>
    <row r="3524" spans="1:7" x14ac:dyDescent="0.25">
      <c r="A3524" s="11">
        <v>2804010</v>
      </c>
      <c r="B3524" s="11">
        <v>28</v>
      </c>
      <c r="C3524" s="13">
        <v>52</v>
      </c>
      <c r="D3524" s="11">
        <v>4</v>
      </c>
      <c r="E3524" s="11">
        <v>10</v>
      </c>
      <c r="F3524" s="11">
        <v>20</v>
      </c>
      <c r="G3524" s="11">
        <v>21</v>
      </c>
    </row>
    <row r="3525" spans="1:7" x14ac:dyDescent="0.25">
      <c r="A3525" s="11">
        <v>2805010</v>
      </c>
      <c r="B3525" s="11">
        <v>28</v>
      </c>
      <c r="C3525" s="13">
        <v>66</v>
      </c>
      <c r="D3525" s="11">
        <v>5</v>
      </c>
      <c r="E3525" s="11">
        <v>10</v>
      </c>
      <c r="F3525" s="11">
        <v>25</v>
      </c>
      <c r="G3525" s="11">
        <v>23</v>
      </c>
    </row>
    <row r="3526" spans="1:7" x14ac:dyDescent="0.25">
      <c r="A3526" s="11">
        <v>2806010</v>
      </c>
      <c r="B3526" s="11">
        <v>28</v>
      </c>
      <c r="C3526" s="13">
        <v>80</v>
      </c>
      <c r="D3526" s="11">
        <v>6</v>
      </c>
      <c r="E3526" s="11">
        <v>10</v>
      </c>
      <c r="F3526" s="11">
        <v>15</v>
      </c>
      <c r="G3526" s="11">
        <v>19</v>
      </c>
    </row>
    <row r="3527" spans="1:7" x14ac:dyDescent="0.25">
      <c r="A3527" s="11">
        <v>2807010</v>
      </c>
      <c r="B3527" s="11">
        <v>28</v>
      </c>
      <c r="C3527" s="13">
        <v>94</v>
      </c>
      <c r="D3527" s="11">
        <v>7</v>
      </c>
      <c r="E3527" s="11">
        <v>10</v>
      </c>
      <c r="F3527" s="11">
        <v>28</v>
      </c>
      <c r="G3527" s="11">
        <v>27</v>
      </c>
    </row>
    <row r="3528" spans="1:7" x14ac:dyDescent="0.25">
      <c r="A3528" s="11">
        <v>2808010</v>
      </c>
      <c r="B3528" s="11">
        <v>28</v>
      </c>
      <c r="C3528" s="13">
        <v>108</v>
      </c>
      <c r="D3528" s="11">
        <v>8</v>
      </c>
      <c r="E3528" s="11">
        <v>10</v>
      </c>
      <c r="F3528" s="11">
        <v>16</v>
      </c>
      <c r="G3528" s="11">
        <v>18</v>
      </c>
    </row>
    <row r="3529" spans="1:7" x14ac:dyDescent="0.25">
      <c r="A3529" s="11">
        <v>2809010</v>
      </c>
      <c r="B3529" s="11">
        <v>28</v>
      </c>
      <c r="C3529" s="13">
        <v>122</v>
      </c>
      <c r="D3529" s="11">
        <v>9</v>
      </c>
      <c r="E3529" s="11">
        <v>10</v>
      </c>
      <c r="F3529" s="11">
        <v>5</v>
      </c>
      <c r="G3529" s="11">
        <v>8</v>
      </c>
    </row>
    <row r="3530" spans="1:7" x14ac:dyDescent="0.25">
      <c r="A3530" s="11">
        <v>2810010</v>
      </c>
      <c r="B3530" s="11">
        <v>28</v>
      </c>
      <c r="C3530" s="13">
        <v>136</v>
      </c>
      <c r="D3530" s="11">
        <v>10</v>
      </c>
      <c r="E3530" s="11">
        <v>10</v>
      </c>
      <c r="F3530" s="11">
        <v>14</v>
      </c>
      <c r="G3530" s="11">
        <v>6</v>
      </c>
    </row>
    <row r="3531" spans="1:7" x14ac:dyDescent="0.25">
      <c r="A3531" s="11">
        <v>2811010</v>
      </c>
      <c r="B3531" s="11">
        <v>28</v>
      </c>
      <c r="C3531" s="13">
        <v>150</v>
      </c>
      <c r="D3531" s="11">
        <v>11</v>
      </c>
      <c r="E3531" s="11">
        <v>10</v>
      </c>
      <c r="F3531" s="11">
        <v>2</v>
      </c>
      <c r="G3531" s="11">
        <v>11</v>
      </c>
    </row>
    <row r="3532" spans="1:7" x14ac:dyDescent="0.25">
      <c r="A3532" s="11">
        <v>2812010</v>
      </c>
      <c r="B3532" s="11">
        <v>28</v>
      </c>
      <c r="C3532" s="13">
        <v>164</v>
      </c>
      <c r="D3532" s="11">
        <v>12</v>
      </c>
      <c r="E3532" s="11">
        <v>10</v>
      </c>
      <c r="F3532" s="11">
        <v>1</v>
      </c>
      <c r="G3532" s="11">
        <v>12</v>
      </c>
    </row>
    <row r="3533" spans="1:7" x14ac:dyDescent="0.25">
      <c r="A3533" s="11">
        <v>2813010</v>
      </c>
      <c r="B3533" s="11">
        <v>28</v>
      </c>
      <c r="C3533" s="13">
        <v>178</v>
      </c>
      <c r="D3533" s="11">
        <v>13</v>
      </c>
      <c r="E3533" s="11">
        <v>10</v>
      </c>
      <c r="F3533" s="11">
        <v>7</v>
      </c>
      <c r="G3533" s="11">
        <v>13</v>
      </c>
    </row>
    <row r="3534" spans="1:7" x14ac:dyDescent="0.25">
      <c r="A3534" s="11">
        <v>2814010</v>
      </c>
      <c r="B3534" s="11">
        <v>28</v>
      </c>
      <c r="C3534" s="13">
        <v>192</v>
      </c>
      <c r="D3534" s="11">
        <v>14</v>
      </c>
      <c r="E3534" s="11">
        <v>10</v>
      </c>
      <c r="F3534" s="11">
        <v>12</v>
      </c>
      <c r="G3534" s="11">
        <v>20</v>
      </c>
    </row>
    <row r="3535" spans="1:7" x14ac:dyDescent="0.25">
      <c r="A3535" s="11">
        <v>2815010</v>
      </c>
      <c r="B3535" s="11">
        <v>28</v>
      </c>
      <c r="C3535" s="13">
        <v>206</v>
      </c>
      <c r="D3535" s="11">
        <v>15</v>
      </c>
      <c r="E3535" s="11">
        <v>10</v>
      </c>
      <c r="F3535" s="11">
        <v>8</v>
      </c>
      <c r="G3535" s="11">
        <v>26</v>
      </c>
    </row>
    <row r="3536" spans="1:7" x14ac:dyDescent="0.25">
      <c r="A3536" s="11">
        <v>2816010</v>
      </c>
      <c r="B3536" s="11">
        <v>28</v>
      </c>
      <c r="C3536" s="13">
        <v>220</v>
      </c>
      <c r="D3536" s="11">
        <v>16</v>
      </c>
      <c r="E3536" s="11">
        <v>10</v>
      </c>
      <c r="F3536" s="11">
        <v>13</v>
      </c>
      <c r="G3536" s="11">
        <v>16</v>
      </c>
    </row>
    <row r="3537" spans="1:7" x14ac:dyDescent="0.25">
      <c r="A3537" s="11">
        <v>2817010</v>
      </c>
      <c r="B3537" s="11">
        <v>28</v>
      </c>
      <c r="C3537" s="13">
        <v>234</v>
      </c>
      <c r="D3537" s="11">
        <v>17</v>
      </c>
      <c r="E3537" s="11">
        <v>10</v>
      </c>
      <c r="F3537" s="11">
        <v>21</v>
      </c>
      <c r="G3537" s="11">
        <v>9</v>
      </c>
    </row>
    <row r="3538" spans="1:7" x14ac:dyDescent="0.25">
      <c r="A3538" s="11">
        <v>2818010</v>
      </c>
      <c r="B3538" s="11">
        <v>28</v>
      </c>
      <c r="C3538" s="13">
        <v>248</v>
      </c>
      <c r="D3538" s="11">
        <v>18</v>
      </c>
      <c r="E3538" s="11">
        <v>10</v>
      </c>
      <c r="F3538" s="11">
        <v>17</v>
      </c>
      <c r="G3538" s="11">
        <v>7</v>
      </c>
    </row>
    <row r="3539" spans="1:7" x14ac:dyDescent="0.25">
      <c r="A3539" s="11">
        <v>2819010</v>
      </c>
      <c r="B3539" s="11">
        <v>28</v>
      </c>
      <c r="C3539" s="13">
        <v>262</v>
      </c>
      <c r="D3539" s="11">
        <v>19</v>
      </c>
      <c r="E3539" s="11">
        <v>10</v>
      </c>
      <c r="F3539" s="11">
        <v>22</v>
      </c>
      <c r="G3539" s="11">
        <v>2</v>
      </c>
    </row>
    <row r="3540" spans="1:7" x14ac:dyDescent="0.25">
      <c r="A3540" s="11">
        <v>2820010</v>
      </c>
      <c r="B3540" s="11">
        <v>28</v>
      </c>
      <c r="C3540" s="13">
        <v>276</v>
      </c>
      <c r="D3540" s="11">
        <v>20</v>
      </c>
      <c r="E3540" s="11">
        <v>10</v>
      </c>
      <c r="F3540" s="11">
        <v>6</v>
      </c>
      <c r="G3540" s="11">
        <v>25</v>
      </c>
    </row>
    <row r="3541" spans="1:7" x14ac:dyDescent="0.25">
      <c r="A3541" s="11">
        <v>2821010</v>
      </c>
      <c r="B3541" s="11">
        <v>28</v>
      </c>
      <c r="C3541" s="13">
        <v>290</v>
      </c>
      <c r="D3541" s="11">
        <v>21</v>
      </c>
      <c r="E3541" s="11">
        <v>10</v>
      </c>
      <c r="F3541" s="11">
        <v>11</v>
      </c>
      <c r="G3541" s="11">
        <v>15</v>
      </c>
    </row>
    <row r="3542" spans="1:7" x14ac:dyDescent="0.25">
      <c r="A3542" s="11">
        <v>2822010</v>
      </c>
      <c r="B3542" s="11">
        <v>28</v>
      </c>
      <c r="C3542" s="13">
        <v>304</v>
      </c>
      <c r="D3542" s="11">
        <v>22</v>
      </c>
      <c r="E3542" s="11">
        <v>10</v>
      </c>
      <c r="F3542" s="11">
        <v>4</v>
      </c>
      <c r="G3542" s="11">
        <v>28</v>
      </c>
    </row>
    <row r="3543" spans="1:7" x14ac:dyDescent="0.25">
      <c r="A3543" s="11">
        <v>2823010</v>
      </c>
      <c r="B3543" s="11">
        <v>28</v>
      </c>
      <c r="C3543" s="13">
        <v>318</v>
      </c>
      <c r="D3543" s="11">
        <v>23</v>
      </c>
      <c r="E3543" s="11">
        <v>10</v>
      </c>
      <c r="F3543" s="11">
        <v>10</v>
      </c>
      <c r="G3543" s="11">
        <v>24</v>
      </c>
    </row>
    <row r="3544" spans="1:7" x14ac:dyDescent="0.25">
      <c r="A3544" s="11">
        <v>2824010</v>
      </c>
      <c r="B3544" s="11">
        <v>28</v>
      </c>
      <c r="C3544" s="13">
        <v>332</v>
      </c>
      <c r="D3544" s="11">
        <v>24</v>
      </c>
      <c r="E3544" s="11">
        <v>10</v>
      </c>
      <c r="F3544" s="11">
        <v>19</v>
      </c>
      <c r="G3544" s="11">
        <v>14</v>
      </c>
    </row>
    <row r="3545" spans="1:7" x14ac:dyDescent="0.25">
      <c r="A3545" s="11">
        <v>2825010</v>
      </c>
      <c r="B3545" s="11">
        <v>28</v>
      </c>
      <c r="C3545" s="13">
        <v>346</v>
      </c>
      <c r="D3545" s="11">
        <v>25</v>
      </c>
      <c r="E3545" s="11">
        <v>10</v>
      </c>
      <c r="F3545" s="11">
        <v>27</v>
      </c>
      <c r="G3545" s="11">
        <v>3</v>
      </c>
    </row>
    <row r="3546" spans="1:7" x14ac:dyDescent="0.25">
      <c r="A3546" s="11">
        <v>2826010</v>
      </c>
      <c r="B3546" s="11">
        <v>28</v>
      </c>
      <c r="C3546" s="13">
        <v>360</v>
      </c>
      <c r="D3546" s="11">
        <v>26</v>
      </c>
      <c r="E3546" s="11">
        <v>10</v>
      </c>
      <c r="F3546" s="11">
        <v>23</v>
      </c>
      <c r="G3546" s="11">
        <v>1</v>
      </c>
    </row>
    <row r="3547" spans="1:7" x14ac:dyDescent="0.25">
      <c r="A3547" s="11">
        <v>2827010</v>
      </c>
      <c r="B3547" s="11">
        <v>28</v>
      </c>
      <c r="C3547" s="13">
        <v>374</v>
      </c>
      <c r="D3547" s="11">
        <v>27</v>
      </c>
      <c r="E3547" s="11">
        <v>10</v>
      </c>
      <c r="F3547" s="11">
        <v>18</v>
      </c>
      <c r="G3547" s="11">
        <v>5</v>
      </c>
    </row>
    <row r="3548" spans="1:7" x14ac:dyDescent="0.25">
      <c r="A3548" s="11">
        <v>2801011</v>
      </c>
      <c r="B3548" s="11">
        <v>28</v>
      </c>
      <c r="C3548" s="13">
        <v>11</v>
      </c>
      <c r="D3548" s="11">
        <v>1</v>
      </c>
      <c r="E3548" s="11">
        <v>11</v>
      </c>
      <c r="F3548" s="11">
        <v>25</v>
      </c>
      <c r="G3548" s="11">
        <v>18</v>
      </c>
    </row>
    <row r="3549" spans="1:7" x14ac:dyDescent="0.25">
      <c r="A3549" s="11">
        <v>2802011</v>
      </c>
      <c r="B3549" s="11">
        <v>28</v>
      </c>
      <c r="C3549" s="13">
        <v>25</v>
      </c>
      <c r="D3549" s="11">
        <v>2</v>
      </c>
      <c r="E3549" s="11">
        <v>11</v>
      </c>
      <c r="F3549" s="11">
        <v>19</v>
      </c>
      <c r="G3549" s="11">
        <v>17</v>
      </c>
    </row>
    <row r="3550" spans="1:7" x14ac:dyDescent="0.25">
      <c r="A3550" s="11">
        <v>2803011</v>
      </c>
      <c r="B3550" s="11">
        <v>28</v>
      </c>
      <c r="C3550" s="13">
        <v>39</v>
      </c>
      <c r="D3550" s="11">
        <v>3</v>
      </c>
      <c r="E3550" s="11">
        <v>11</v>
      </c>
      <c r="F3550" s="11">
        <v>23</v>
      </c>
      <c r="G3550" s="11">
        <v>27</v>
      </c>
    </row>
    <row r="3551" spans="1:7" x14ac:dyDescent="0.25">
      <c r="A3551" s="11">
        <v>2804011</v>
      </c>
      <c r="B3551" s="11">
        <v>28</v>
      </c>
      <c r="C3551" s="13">
        <v>53</v>
      </c>
      <c r="D3551" s="11">
        <v>4</v>
      </c>
      <c r="E3551" s="11">
        <v>11</v>
      </c>
      <c r="F3551" s="11">
        <v>28</v>
      </c>
      <c r="G3551" s="11">
        <v>22</v>
      </c>
    </row>
    <row r="3552" spans="1:7" x14ac:dyDescent="0.25">
      <c r="A3552" s="11">
        <v>2805011</v>
      </c>
      <c r="B3552" s="11">
        <v>28</v>
      </c>
      <c r="C3552" s="13">
        <v>67</v>
      </c>
      <c r="D3552" s="11">
        <v>5</v>
      </c>
      <c r="E3552" s="11">
        <v>11</v>
      </c>
      <c r="F3552" s="11">
        <v>26</v>
      </c>
      <c r="G3552" s="11">
        <v>24</v>
      </c>
    </row>
    <row r="3553" spans="1:7" x14ac:dyDescent="0.25">
      <c r="A3553" s="11">
        <v>2806011</v>
      </c>
      <c r="B3553" s="11">
        <v>28</v>
      </c>
      <c r="C3553" s="13">
        <v>81</v>
      </c>
      <c r="D3553" s="11">
        <v>6</v>
      </c>
      <c r="E3553" s="11">
        <v>11</v>
      </c>
      <c r="F3553" s="11">
        <v>20</v>
      </c>
      <c r="G3553" s="11">
        <v>16</v>
      </c>
    </row>
    <row r="3554" spans="1:7" x14ac:dyDescent="0.25">
      <c r="A3554" s="11">
        <v>2807011</v>
      </c>
      <c r="B3554" s="11">
        <v>28</v>
      </c>
      <c r="C3554" s="13">
        <v>95</v>
      </c>
      <c r="D3554" s="11">
        <v>7</v>
      </c>
      <c r="E3554" s="11">
        <v>11</v>
      </c>
      <c r="F3554" s="11">
        <v>21</v>
      </c>
      <c r="G3554" s="11">
        <v>15</v>
      </c>
    </row>
    <row r="3555" spans="1:7" x14ac:dyDescent="0.25">
      <c r="A3555" s="11">
        <v>2808011</v>
      </c>
      <c r="B3555" s="11">
        <v>28</v>
      </c>
      <c r="C3555" s="13">
        <v>109</v>
      </c>
      <c r="D3555" s="11">
        <v>8</v>
      </c>
      <c r="E3555" s="11">
        <v>11</v>
      </c>
      <c r="F3555" s="11">
        <v>10</v>
      </c>
      <c r="G3555" s="11">
        <v>5</v>
      </c>
    </row>
    <row r="3556" spans="1:7" x14ac:dyDescent="0.25">
      <c r="A3556" s="11">
        <v>2809011</v>
      </c>
      <c r="B3556" s="11">
        <v>28</v>
      </c>
      <c r="C3556" s="13">
        <v>123</v>
      </c>
      <c r="D3556" s="11">
        <v>9</v>
      </c>
      <c r="E3556" s="11">
        <v>11</v>
      </c>
      <c r="F3556" s="11">
        <v>9</v>
      </c>
      <c r="G3556" s="11">
        <v>6</v>
      </c>
    </row>
    <row r="3557" spans="1:7" x14ac:dyDescent="0.25">
      <c r="A3557" s="11">
        <v>2810011</v>
      </c>
      <c r="B3557" s="11">
        <v>28</v>
      </c>
      <c r="C3557" s="13">
        <v>137</v>
      </c>
      <c r="D3557" s="11">
        <v>10</v>
      </c>
      <c r="E3557" s="11">
        <v>11</v>
      </c>
      <c r="F3557" s="11">
        <v>8</v>
      </c>
      <c r="G3557" s="11">
        <v>7</v>
      </c>
    </row>
    <row r="3558" spans="1:7" x14ac:dyDescent="0.25">
      <c r="A3558" s="11">
        <v>2811011</v>
      </c>
      <c r="B3558" s="11">
        <v>28</v>
      </c>
      <c r="C3558" s="13">
        <v>151</v>
      </c>
      <c r="D3558" s="11">
        <v>11</v>
      </c>
      <c r="E3558" s="11">
        <v>11</v>
      </c>
      <c r="F3558" s="11">
        <v>12</v>
      </c>
      <c r="G3558" s="11">
        <v>3</v>
      </c>
    </row>
    <row r="3559" spans="1:7" x14ac:dyDescent="0.25">
      <c r="A3559" s="11">
        <v>2812011</v>
      </c>
      <c r="B3559" s="11">
        <v>28</v>
      </c>
      <c r="C3559" s="13">
        <v>165</v>
      </c>
      <c r="D3559" s="11">
        <v>12</v>
      </c>
      <c r="E3559" s="11">
        <v>11</v>
      </c>
      <c r="F3559" s="11">
        <v>2</v>
      </c>
      <c r="G3559" s="11">
        <v>13</v>
      </c>
    </row>
    <row r="3560" spans="1:7" x14ac:dyDescent="0.25">
      <c r="A3560" s="11">
        <v>2813011</v>
      </c>
      <c r="B3560" s="11">
        <v>28</v>
      </c>
      <c r="C3560" s="13">
        <v>179</v>
      </c>
      <c r="D3560" s="11">
        <v>13</v>
      </c>
      <c r="E3560" s="11">
        <v>11</v>
      </c>
      <c r="F3560" s="11">
        <v>1</v>
      </c>
      <c r="G3560" s="11">
        <v>14</v>
      </c>
    </row>
    <row r="3561" spans="1:7" x14ac:dyDescent="0.25">
      <c r="A3561" s="11">
        <v>2814011</v>
      </c>
      <c r="B3561" s="11">
        <v>28</v>
      </c>
      <c r="C3561" s="13">
        <v>193</v>
      </c>
      <c r="D3561" s="11">
        <v>14</v>
      </c>
      <c r="E3561" s="11">
        <v>11</v>
      </c>
      <c r="F3561" s="11">
        <v>24</v>
      </c>
      <c r="G3561" s="11">
        <v>2</v>
      </c>
    </row>
    <row r="3562" spans="1:7" x14ac:dyDescent="0.25">
      <c r="A3562" s="11">
        <v>2815011</v>
      </c>
      <c r="B3562" s="11">
        <v>28</v>
      </c>
      <c r="C3562" s="13">
        <v>207</v>
      </c>
      <c r="D3562" s="11">
        <v>15</v>
      </c>
      <c r="E3562" s="11">
        <v>11</v>
      </c>
      <c r="F3562" s="11">
        <v>13</v>
      </c>
      <c r="G3562" s="11">
        <v>21</v>
      </c>
    </row>
    <row r="3563" spans="1:7" x14ac:dyDescent="0.25">
      <c r="A3563" s="11">
        <v>2816011</v>
      </c>
      <c r="B3563" s="11">
        <v>28</v>
      </c>
      <c r="C3563" s="13">
        <v>221</v>
      </c>
      <c r="D3563" s="11">
        <v>16</v>
      </c>
      <c r="E3563" s="11">
        <v>11</v>
      </c>
      <c r="F3563" s="11">
        <v>27</v>
      </c>
      <c r="G3563" s="11">
        <v>9</v>
      </c>
    </row>
    <row r="3564" spans="1:7" x14ac:dyDescent="0.25">
      <c r="A3564" s="11">
        <v>2817011</v>
      </c>
      <c r="B3564" s="11">
        <v>28</v>
      </c>
      <c r="C3564" s="13">
        <v>235</v>
      </c>
      <c r="D3564" s="11">
        <v>17</v>
      </c>
      <c r="E3564" s="11">
        <v>11</v>
      </c>
      <c r="F3564" s="11">
        <v>17</v>
      </c>
      <c r="G3564" s="11">
        <v>1</v>
      </c>
    </row>
    <row r="3565" spans="1:7" x14ac:dyDescent="0.25">
      <c r="A3565" s="11">
        <v>2818011</v>
      </c>
      <c r="B3565" s="11">
        <v>28</v>
      </c>
      <c r="C3565" s="13">
        <v>249</v>
      </c>
      <c r="D3565" s="11">
        <v>18</v>
      </c>
      <c r="E3565" s="11">
        <v>11</v>
      </c>
      <c r="F3565" s="11">
        <v>22</v>
      </c>
      <c r="G3565" s="11">
        <v>10</v>
      </c>
    </row>
    <row r="3566" spans="1:7" x14ac:dyDescent="0.25">
      <c r="A3566" s="11">
        <v>2819011</v>
      </c>
      <c r="B3566" s="11">
        <v>28</v>
      </c>
      <c r="C3566" s="13">
        <v>263</v>
      </c>
      <c r="D3566" s="11">
        <v>19</v>
      </c>
      <c r="E3566" s="11">
        <v>11</v>
      </c>
      <c r="F3566" s="11">
        <v>18</v>
      </c>
      <c r="G3566" s="11">
        <v>8</v>
      </c>
    </row>
    <row r="3567" spans="1:7" x14ac:dyDescent="0.25">
      <c r="A3567" s="11">
        <v>2820011</v>
      </c>
      <c r="B3567" s="11">
        <v>28</v>
      </c>
      <c r="C3567" s="13">
        <v>277</v>
      </c>
      <c r="D3567" s="11">
        <v>20</v>
      </c>
      <c r="E3567" s="11">
        <v>11</v>
      </c>
      <c r="F3567" s="11">
        <v>3</v>
      </c>
      <c r="G3567" s="11">
        <v>23</v>
      </c>
    </row>
    <row r="3568" spans="1:7" x14ac:dyDescent="0.25">
      <c r="A3568" s="11">
        <v>2821011</v>
      </c>
      <c r="B3568" s="11">
        <v>28</v>
      </c>
      <c r="C3568" s="13">
        <v>291</v>
      </c>
      <c r="D3568" s="11">
        <v>21</v>
      </c>
      <c r="E3568" s="11">
        <v>11</v>
      </c>
      <c r="F3568" s="11">
        <v>7</v>
      </c>
      <c r="G3568" s="11">
        <v>26</v>
      </c>
    </row>
    <row r="3569" spans="1:7" x14ac:dyDescent="0.25">
      <c r="A3569" s="11">
        <v>2822011</v>
      </c>
      <c r="B3569" s="11">
        <v>28</v>
      </c>
      <c r="C3569" s="13">
        <v>305</v>
      </c>
      <c r="D3569" s="11">
        <v>22</v>
      </c>
      <c r="E3569" s="11">
        <v>11</v>
      </c>
      <c r="F3569" s="11">
        <v>16</v>
      </c>
      <c r="G3569" s="11">
        <v>12</v>
      </c>
    </row>
    <row r="3570" spans="1:7" x14ac:dyDescent="0.25">
      <c r="A3570" s="11">
        <v>2823011</v>
      </c>
      <c r="B3570" s="11">
        <v>28</v>
      </c>
      <c r="C3570" s="13">
        <v>319</v>
      </c>
      <c r="D3570" s="11">
        <v>23</v>
      </c>
      <c r="E3570" s="11">
        <v>11</v>
      </c>
      <c r="F3570" s="11">
        <v>5</v>
      </c>
      <c r="G3570" s="11">
        <v>28</v>
      </c>
    </row>
    <row r="3571" spans="1:7" x14ac:dyDescent="0.25">
      <c r="A3571" s="11">
        <v>2824011</v>
      </c>
      <c r="B3571" s="11">
        <v>28</v>
      </c>
      <c r="C3571" s="13">
        <v>333</v>
      </c>
      <c r="D3571" s="11">
        <v>24</v>
      </c>
      <c r="E3571" s="11">
        <v>11</v>
      </c>
      <c r="F3571" s="11">
        <v>11</v>
      </c>
      <c r="G3571" s="11">
        <v>25</v>
      </c>
    </row>
    <row r="3572" spans="1:7" x14ac:dyDescent="0.25">
      <c r="A3572" s="11">
        <v>2825011</v>
      </c>
      <c r="B3572" s="11">
        <v>28</v>
      </c>
      <c r="C3572" s="13">
        <v>347</v>
      </c>
      <c r="D3572" s="11">
        <v>25</v>
      </c>
      <c r="E3572" s="11">
        <v>11</v>
      </c>
      <c r="F3572" s="11">
        <v>14</v>
      </c>
      <c r="G3572" s="11">
        <v>20</v>
      </c>
    </row>
    <row r="3573" spans="1:7" x14ac:dyDescent="0.25">
      <c r="A3573" s="11">
        <v>2826011</v>
      </c>
      <c r="B3573" s="11">
        <v>28</v>
      </c>
      <c r="C3573" s="13">
        <v>361</v>
      </c>
      <c r="D3573" s="11">
        <v>26</v>
      </c>
      <c r="E3573" s="11">
        <v>11</v>
      </c>
      <c r="F3573" s="11">
        <v>15</v>
      </c>
      <c r="G3573" s="11">
        <v>4</v>
      </c>
    </row>
    <row r="3574" spans="1:7" x14ac:dyDescent="0.25">
      <c r="A3574" s="11">
        <v>2827011</v>
      </c>
      <c r="B3574" s="11">
        <v>28</v>
      </c>
      <c r="C3574" s="13">
        <v>375</v>
      </c>
      <c r="D3574" s="11">
        <v>27</v>
      </c>
      <c r="E3574" s="11">
        <v>11</v>
      </c>
      <c r="F3574" s="11">
        <v>6</v>
      </c>
      <c r="G3574" s="11">
        <v>19</v>
      </c>
    </row>
    <row r="3575" spans="1:7" x14ac:dyDescent="0.25">
      <c r="A3575" s="11">
        <v>2801012</v>
      </c>
      <c r="B3575" s="11">
        <v>28</v>
      </c>
      <c r="C3575" s="13">
        <v>12</v>
      </c>
      <c r="D3575" s="11">
        <v>1</v>
      </c>
      <c r="E3575" s="11">
        <v>12</v>
      </c>
      <c r="F3575" s="11">
        <v>19</v>
      </c>
      <c r="G3575" s="11">
        <v>26</v>
      </c>
    </row>
    <row r="3576" spans="1:7" x14ac:dyDescent="0.25">
      <c r="A3576" s="11">
        <v>2802012</v>
      </c>
      <c r="B3576" s="11">
        <v>28</v>
      </c>
      <c r="C3576" s="13">
        <v>26</v>
      </c>
      <c r="D3576" s="11">
        <v>2</v>
      </c>
      <c r="E3576" s="11">
        <v>12</v>
      </c>
      <c r="F3576" s="11">
        <v>27</v>
      </c>
      <c r="G3576" s="11">
        <v>25</v>
      </c>
    </row>
    <row r="3577" spans="1:7" x14ac:dyDescent="0.25">
      <c r="A3577" s="11">
        <v>2803012</v>
      </c>
      <c r="B3577" s="11">
        <v>28</v>
      </c>
      <c r="C3577" s="13">
        <v>40</v>
      </c>
      <c r="D3577" s="11">
        <v>3</v>
      </c>
      <c r="E3577" s="11">
        <v>12</v>
      </c>
      <c r="F3577" s="11">
        <v>10</v>
      </c>
      <c r="G3577" s="11">
        <v>7</v>
      </c>
    </row>
    <row r="3578" spans="1:7" x14ac:dyDescent="0.25">
      <c r="A3578" s="11">
        <v>2804012</v>
      </c>
      <c r="B3578" s="11">
        <v>28</v>
      </c>
      <c r="C3578" s="13">
        <v>54</v>
      </c>
      <c r="D3578" s="11">
        <v>4</v>
      </c>
      <c r="E3578" s="11">
        <v>12</v>
      </c>
      <c r="F3578" s="11">
        <v>16</v>
      </c>
      <c r="G3578" s="11">
        <v>15</v>
      </c>
    </row>
    <row r="3579" spans="1:7" x14ac:dyDescent="0.25">
      <c r="A3579" s="11">
        <v>2805012</v>
      </c>
      <c r="B3579" s="11">
        <v>28</v>
      </c>
      <c r="C3579" s="13">
        <v>68</v>
      </c>
      <c r="D3579" s="11">
        <v>5</v>
      </c>
      <c r="E3579" s="11">
        <v>12</v>
      </c>
      <c r="F3579" s="11">
        <v>20</v>
      </c>
      <c r="G3579" s="11">
        <v>18</v>
      </c>
    </row>
    <row r="3580" spans="1:7" x14ac:dyDescent="0.25">
      <c r="A3580" s="11">
        <v>2806012</v>
      </c>
      <c r="B3580" s="11">
        <v>28</v>
      </c>
      <c r="C3580" s="13">
        <v>82</v>
      </c>
      <c r="D3580" s="11">
        <v>6</v>
      </c>
      <c r="E3580" s="11">
        <v>12</v>
      </c>
      <c r="F3580" s="11">
        <v>24</v>
      </c>
      <c r="G3580" s="11">
        <v>28</v>
      </c>
    </row>
    <row r="3581" spans="1:7" x14ac:dyDescent="0.25">
      <c r="A3581" s="11">
        <v>2807012</v>
      </c>
      <c r="B3581" s="11">
        <v>28</v>
      </c>
      <c r="C3581" s="13">
        <v>96</v>
      </c>
      <c r="D3581" s="11">
        <v>7</v>
      </c>
      <c r="E3581" s="11">
        <v>12</v>
      </c>
      <c r="F3581" s="11">
        <v>23</v>
      </c>
      <c r="G3581" s="11">
        <v>22</v>
      </c>
    </row>
    <row r="3582" spans="1:7" x14ac:dyDescent="0.25">
      <c r="A3582" s="11">
        <v>2808012</v>
      </c>
      <c r="B3582" s="11">
        <v>28</v>
      </c>
      <c r="C3582" s="13">
        <v>110</v>
      </c>
      <c r="D3582" s="11">
        <v>8</v>
      </c>
      <c r="E3582" s="11">
        <v>12</v>
      </c>
      <c r="F3582" s="11">
        <v>6</v>
      </c>
      <c r="G3582" s="11">
        <v>11</v>
      </c>
    </row>
    <row r="3583" spans="1:7" x14ac:dyDescent="0.25">
      <c r="A3583" s="11">
        <v>2809012</v>
      </c>
      <c r="B3583" s="11">
        <v>28</v>
      </c>
      <c r="C3583" s="13">
        <v>124</v>
      </c>
      <c r="D3583" s="11">
        <v>9</v>
      </c>
      <c r="E3583" s="11">
        <v>12</v>
      </c>
      <c r="F3583" s="11">
        <v>21</v>
      </c>
      <c r="G3583" s="11">
        <v>17</v>
      </c>
    </row>
    <row r="3584" spans="1:7" x14ac:dyDescent="0.25">
      <c r="A3584" s="11">
        <v>2810012</v>
      </c>
      <c r="B3584" s="11">
        <v>28</v>
      </c>
      <c r="C3584" s="13">
        <v>138</v>
      </c>
      <c r="D3584" s="11">
        <v>10</v>
      </c>
      <c r="E3584" s="11">
        <v>12</v>
      </c>
      <c r="F3584" s="11">
        <v>1</v>
      </c>
      <c r="G3584" s="11">
        <v>9</v>
      </c>
    </row>
    <row r="3585" spans="1:7" x14ac:dyDescent="0.25">
      <c r="A3585" s="11">
        <v>2811012</v>
      </c>
      <c r="B3585" s="11">
        <v>28</v>
      </c>
      <c r="C3585" s="13">
        <v>152</v>
      </c>
      <c r="D3585" s="11">
        <v>11</v>
      </c>
      <c r="E3585" s="11">
        <v>12</v>
      </c>
      <c r="F3585" s="11">
        <v>13</v>
      </c>
      <c r="G3585" s="11">
        <v>4</v>
      </c>
    </row>
    <row r="3586" spans="1:7" x14ac:dyDescent="0.25">
      <c r="A3586" s="11">
        <v>2812012</v>
      </c>
      <c r="B3586" s="11">
        <v>28</v>
      </c>
      <c r="C3586" s="13">
        <v>166</v>
      </c>
      <c r="D3586" s="11">
        <v>12</v>
      </c>
      <c r="E3586" s="11">
        <v>12</v>
      </c>
      <c r="F3586" s="11">
        <v>3</v>
      </c>
      <c r="G3586" s="11">
        <v>14</v>
      </c>
    </row>
    <row r="3587" spans="1:7" x14ac:dyDescent="0.25">
      <c r="A3587" s="11">
        <v>2813012</v>
      </c>
      <c r="B3587" s="11">
        <v>28</v>
      </c>
      <c r="C3587" s="13">
        <v>180</v>
      </c>
      <c r="D3587" s="11">
        <v>13</v>
      </c>
      <c r="E3587" s="11">
        <v>12</v>
      </c>
      <c r="F3587" s="11">
        <v>2</v>
      </c>
      <c r="G3587" s="11">
        <v>8</v>
      </c>
    </row>
    <row r="3588" spans="1:7" x14ac:dyDescent="0.25">
      <c r="A3588" s="11">
        <v>2814012</v>
      </c>
      <c r="B3588" s="11">
        <v>28</v>
      </c>
      <c r="C3588" s="13">
        <v>194</v>
      </c>
      <c r="D3588" s="11">
        <v>14</v>
      </c>
      <c r="E3588" s="11">
        <v>12</v>
      </c>
      <c r="F3588" s="11">
        <v>5</v>
      </c>
      <c r="G3588" s="11">
        <v>16</v>
      </c>
    </row>
    <row r="3589" spans="1:7" x14ac:dyDescent="0.25">
      <c r="A3589" s="11">
        <v>2815012</v>
      </c>
      <c r="B3589" s="11">
        <v>28</v>
      </c>
      <c r="C3589" s="13">
        <v>208</v>
      </c>
      <c r="D3589" s="11">
        <v>15</v>
      </c>
      <c r="E3589" s="11">
        <v>12</v>
      </c>
      <c r="F3589" s="11">
        <v>25</v>
      </c>
      <c r="G3589" s="11">
        <v>3</v>
      </c>
    </row>
    <row r="3590" spans="1:7" x14ac:dyDescent="0.25">
      <c r="A3590" s="11">
        <v>2816012</v>
      </c>
      <c r="B3590" s="11">
        <v>28</v>
      </c>
      <c r="C3590" s="13">
        <v>222</v>
      </c>
      <c r="D3590" s="11">
        <v>16</v>
      </c>
      <c r="E3590" s="11">
        <v>12</v>
      </c>
      <c r="F3590" s="11">
        <v>22</v>
      </c>
      <c r="G3590" s="11">
        <v>1</v>
      </c>
    </row>
    <row r="3591" spans="1:7" x14ac:dyDescent="0.25">
      <c r="A3591" s="11">
        <v>2817012</v>
      </c>
      <c r="B3591" s="11">
        <v>28</v>
      </c>
      <c r="C3591" s="13">
        <v>236</v>
      </c>
      <c r="D3591" s="11">
        <v>17</v>
      </c>
      <c r="E3591" s="11">
        <v>12</v>
      </c>
      <c r="F3591" s="11">
        <v>15</v>
      </c>
      <c r="G3591" s="11">
        <v>10</v>
      </c>
    </row>
    <row r="3592" spans="1:7" x14ac:dyDescent="0.25">
      <c r="A3592" s="11">
        <v>2818012</v>
      </c>
      <c r="B3592" s="11">
        <v>28</v>
      </c>
      <c r="C3592" s="13">
        <v>250</v>
      </c>
      <c r="D3592" s="11">
        <v>18</v>
      </c>
      <c r="E3592" s="11">
        <v>12</v>
      </c>
      <c r="F3592" s="11">
        <v>18</v>
      </c>
      <c r="G3592" s="11">
        <v>2</v>
      </c>
    </row>
    <row r="3593" spans="1:7" x14ac:dyDescent="0.25">
      <c r="A3593" s="11">
        <v>2819012</v>
      </c>
      <c r="B3593" s="11">
        <v>28</v>
      </c>
      <c r="C3593" s="13">
        <v>264</v>
      </c>
      <c r="D3593" s="11">
        <v>19</v>
      </c>
      <c r="E3593" s="11">
        <v>12</v>
      </c>
      <c r="F3593" s="11">
        <v>11</v>
      </c>
      <c r="G3593" s="11">
        <v>23</v>
      </c>
    </row>
    <row r="3594" spans="1:7" x14ac:dyDescent="0.25">
      <c r="A3594" s="11">
        <v>2820012</v>
      </c>
      <c r="B3594" s="11">
        <v>28</v>
      </c>
      <c r="C3594" s="13">
        <v>278</v>
      </c>
      <c r="D3594" s="11">
        <v>20</v>
      </c>
      <c r="E3594" s="11">
        <v>12</v>
      </c>
      <c r="F3594" s="11">
        <v>9</v>
      </c>
      <c r="G3594" s="11">
        <v>19</v>
      </c>
    </row>
    <row r="3595" spans="1:7" x14ac:dyDescent="0.25">
      <c r="A3595" s="11">
        <v>2821012</v>
      </c>
      <c r="B3595" s="11">
        <v>28</v>
      </c>
      <c r="C3595" s="13">
        <v>292</v>
      </c>
      <c r="D3595" s="11">
        <v>21</v>
      </c>
      <c r="E3595" s="11">
        <v>12</v>
      </c>
      <c r="F3595" s="11">
        <v>4</v>
      </c>
      <c r="G3595" s="11">
        <v>24</v>
      </c>
    </row>
    <row r="3596" spans="1:7" x14ac:dyDescent="0.25">
      <c r="A3596" s="11">
        <v>2822012</v>
      </c>
      <c r="B3596" s="11">
        <v>28</v>
      </c>
      <c r="C3596" s="13">
        <v>306</v>
      </c>
      <c r="D3596" s="11">
        <v>22</v>
      </c>
      <c r="E3596" s="11">
        <v>12</v>
      </c>
      <c r="F3596" s="11">
        <v>8</v>
      </c>
      <c r="G3596" s="11">
        <v>27</v>
      </c>
    </row>
    <row r="3597" spans="1:7" x14ac:dyDescent="0.25">
      <c r="A3597" s="11">
        <v>2823012</v>
      </c>
      <c r="B3597" s="11">
        <v>28</v>
      </c>
      <c r="C3597" s="13">
        <v>320</v>
      </c>
      <c r="D3597" s="11">
        <v>23</v>
      </c>
      <c r="E3597" s="11">
        <v>12</v>
      </c>
      <c r="F3597" s="11">
        <v>17</v>
      </c>
      <c r="G3597" s="11">
        <v>13</v>
      </c>
    </row>
    <row r="3598" spans="1:7" x14ac:dyDescent="0.25">
      <c r="A3598" s="11">
        <v>2824012</v>
      </c>
      <c r="B3598" s="11">
        <v>28</v>
      </c>
      <c r="C3598" s="13">
        <v>334</v>
      </c>
      <c r="D3598" s="11">
        <v>24</v>
      </c>
      <c r="E3598" s="11">
        <v>12</v>
      </c>
      <c r="F3598" s="11">
        <v>28</v>
      </c>
      <c r="G3598" s="11">
        <v>6</v>
      </c>
    </row>
    <row r="3599" spans="1:7" x14ac:dyDescent="0.25">
      <c r="A3599" s="11">
        <v>2825012</v>
      </c>
      <c r="B3599" s="11">
        <v>28</v>
      </c>
      <c r="C3599" s="13">
        <v>348</v>
      </c>
      <c r="D3599" s="11">
        <v>25</v>
      </c>
      <c r="E3599" s="11">
        <v>12</v>
      </c>
      <c r="F3599" s="11">
        <v>26</v>
      </c>
      <c r="G3599" s="11">
        <v>12</v>
      </c>
    </row>
    <row r="3600" spans="1:7" x14ac:dyDescent="0.25">
      <c r="A3600" s="11">
        <v>2826012</v>
      </c>
      <c r="B3600" s="11">
        <v>28</v>
      </c>
      <c r="C3600" s="13">
        <v>362</v>
      </c>
      <c r="D3600" s="11">
        <v>26</v>
      </c>
      <c r="E3600" s="11">
        <v>12</v>
      </c>
      <c r="F3600" s="11">
        <v>14</v>
      </c>
      <c r="G3600" s="11">
        <v>21</v>
      </c>
    </row>
    <row r="3601" spans="1:7" x14ac:dyDescent="0.25">
      <c r="A3601" s="11">
        <v>2827012</v>
      </c>
      <c r="B3601" s="11">
        <v>28</v>
      </c>
      <c r="C3601" s="13">
        <v>376</v>
      </c>
      <c r="D3601" s="11">
        <v>27</v>
      </c>
      <c r="E3601" s="11">
        <v>12</v>
      </c>
      <c r="F3601" s="11">
        <v>7</v>
      </c>
      <c r="G3601" s="11">
        <v>20</v>
      </c>
    </row>
    <row r="3602" spans="1:7" x14ac:dyDescent="0.25">
      <c r="A3602" s="11">
        <v>2801013</v>
      </c>
      <c r="B3602" s="11">
        <v>28</v>
      </c>
      <c r="C3602" s="13">
        <v>13</v>
      </c>
      <c r="D3602" s="11">
        <v>1</v>
      </c>
      <c r="E3602" s="11">
        <v>13</v>
      </c>
      <c r="F3602" s="11">
        <v>27</v>
      </c>
      <c r="G3602" s="11">
        <v>20</v>
      </c>
    </row>
    <row r="3603" spans="1:7" x14ac:dyDescent="0.25">
      <c r="A3603" s="11">
        <v>2802013</v>
      </c>
      <c r="B3603" s="11">
        <v>28</v>
      </c>
      <c r="C3603" s="13">
        <v>27</v>
      </c>
      <c r="D3603" s="11">
        <v>2</v>
      </c>
      <c r="E3603" s="11">
        <v>13</v>
      </c>
      <c r="F3603" s="11">
        <v>28</v>
      </c>
      <c r="G3603" s="11">
        <v>26</v>
      </c>
    </row>
    <row r="3604" spans="1:7" x14ac:dyDescent="0.25">
      <c r="A3604" s="11">
        <v>2803013</v>
      </c>
      <c r="B3604" s="11">
        <v>28</v>
      </c>
      <c r="C3604" s="13">
        <v>41</v>
      </c>
      <c r="D3604" s="11">
        <v>3</v>
      </c>
      <c r="E3604" s="11">
        <v>13</v>
      </c>
      <c r="F3604" s="11">
        <v>15</v>
      </c>
      <c r="G3604" s="11">
        <v>18</v>
      </c>
    </row>
    <row r="3605" spans="1:7" x14ac:dyDescent="0.25">
      <c r="A3605" s="11">
        <v>2804013</v>
      </c>
      <c r="B3605" s="11">
        <v>28</v>
      </c>
      <c r="C3605" s="13">
        <v>55</v>
      </c>
      <c r="D3605" s="11">
        <v>4</v>
      </c>
      <c r="E3605" s="11">
        <v>13</v>
      </c>
      <c r="F3605" s="11">
        <v>23</v>
      </c>
      <c r="G3605" s="11">
        <v>24</v>
      </c>
    </row>
    <row r="3606" spans="1:7" x14ac:dyDescent="0.25">
      <c r="A3606" s="11">
        <v>2805013</v>
      </c>
      <c r="B3606" s="11">
        <v>28</v>
      </c>
      <c r="C3606" s="13">
        <v>69</v>
      </c>
      <c r="D3606" s="11">
        <v>5</v>
      </c>
      <c r="E3606" s="11">
        <v>13</v>
      </c>
      <c r="F3606" s="11">
        <v>21</v>
      </c>
      <c r="G3606" s="11">
        <v>19</v>
      </c>
    </row>
    <row r="3607" spans="1:7" x14ac:dyDescent="0.25">
      <c r="A3607" s="11">
        <v>2806013</v>
      </c>
      <c r="B3607" s="11">
        <v>28</v>
      </c>
      <c r="C3607" s="13">
        <v>83</v>
      </c>
      <c r="D3607" s="11">
        <v>6</v>
      </c>
      <c r="E3607" s="11">
        <v>13</v>
      </c>
      <c r="F3607" s="11">
        <v>25</v>
      </c>
      <c r="G3607" s="11">
        <v>22</v>
      </c>
    </row>
    <row r="3608" spans="1:7" x14ac:dyDescent="0.25">
      <c r="A3608" s="11">
        <v>2807013</v>
      </c>
      <c r="B3608" s="11">
        <v>28</v>
      </c>
      <c r="C3608" s="13">
        <v>97</v>
      </c>
      <c r="D3608" s="11">
        <v>7</v>
      </c>
      <c r="E3608" s="11">
        <v>13</v>
      </c>
      <c r="F3608" s="11">
        <v>16</v>
      </c>
      <c r="G3608" s="11">
        <v>17</v>
      </c>
    </row>
    <row r="3609" spans="1:7" x14ac:dyDescent="0.25">
      <c r="A3609" s="11">
        <v>2808013</v>
      </c>
      <c r="B3609" s="11">
        <v>28</v>
      </c>
      <c r="C3609" s="13">
        <v>111</v>
      </c>
      <c r="D3609" s="11">
        <v>8</v>
      </c>
      <c r="E3609" s="11">
        <v>13</v>
      </c>
      <c r="F3609" s="11">
        <v>12</v>
      </c>
      <c r="G3609" s="11">
        <v>7</v>
      </c>
    </row>
    <row r="3610" spans="1:7" x14ac:dyDescent="0.25">
      <c r="A3610" s="11">
        <v>2809013</v>
      </c>
      <c r="B3610" s="11">
        <v>28</v>
      </c>
      <c r="C3610" s="13">
        <v>125</v>
      </c>
      <c r="D3610" s="11">
        <v>9</v>
      </c>
      <c r="E3610" s="11">
        <v>13</v>
      </c>
      <c r="F3610" s="11">
        <v>1</v>
      </c>
      <c r="G3610" s="11">
        <v>11</v>
      </c>
    </row>
    <row r="3611" spans="1:7" x14ac:dyDescent="0.25">
      <c r="A3611" s="11">
        <v>2810013</v>
      </c>
      <c r="B3611" s="11">
        <v>28</v>
      </c>
      <c r="C3611" s="13">
        <v>139</v>
      </c>
      <c r="D3611" s="11">
        <v>10</v>
      </c>
      <c r="E3611" s="11">
        <v>13</v>
      </c>
      <c r="F3611" s="11">
        <v>10</v>
      </c>
      <c r="G3611" s="11">
        <v>2</v>
      </c>
    </row>
    <row r="3612" spans="1:7" x14ac:dyDescent="0.25">
      <c r="A3612" s="11">
        <v>2811013</v>
      </c>
      <c r="B3612" s="11">
        <v>28</v>
      </c>
      <c r="C3612" s="13">
        <v>153</v>
      </c>
      <c r="D3612" s="11">
        <v>11</v>
      </c>
      <c r="E3612" s="11">
        <v>13</v>
      </c>
      <c r="F3612" s="11">
        <v>14</v>
      </c>
      <c r="G3612" s="11">
        <v>5</v>
      </c>
    </row>
    <row r="3613" spans="1:7" x14ac:dyDescent="0.25">
      <c r="A3613" s="11">
        <v>2812013</v>
      </c>
      <c r="B3613" s="11">
        <v>28</v>
      </c>
      <c r="C3613" s="13">
        <v>167</v>
      </c>
      <c r="D3613" s="11">
        <v>12</v>
      </c>
      <c r="E3613" s="11">
        <v>13</v>
      </c>
      <c r="F3613" s="11">
        <v>4</v>
      </c>
      <c r="G3613" s="11">
        <v>8</v>
      </c>
    </row>
    <row r="3614" spans="1:7" x14ac:dyDescent="0.25">
      <c r="A3614" s="11">
        <v>2813013</v>
      </c>
      <c r="B3614" s="11">
        <v>28</v>
      </c>
      <c r="C3614" s="13">
        <v>181</v>
      </c>
      <c r="D3614" s="11">
        <v>13</v>
      </c>
      <c r="E3614" s="11">
        <v>13</v>
      </c>
      <c r="F3614" s="11">
        <v>3</v>
      </c>
      <c r="G3614" s="11">
        <v>9</v>
      </c>
    </row>
    <row r="3615" spans="1:7" x14ac:dyDescent="0.25">
      <c r="A3615" s="11">
        <v>2814013</v>
      </c>
      <c r="B3615" s="11">
        <v>28</v>
      </c>
      <c r="C3615" s="13">
        <v>195</v>
      </c>
      <c r="D3615" s="11">
        <v>14</v>
      </c>
      <c r="E3615" s="11">
        <v>13</v>
      </c>
      <c r="F3615" s="11">
        <v>22</v>
      </c>
      <c r="G3615" s="11">
        <v>14</v>
      </c>
    </row>
    <row r="3616" spans="1:7" x14ac:dyDescent="0.25">
      <c r="A3616" s="11">
        <v>2815013</v>
      </c>
      <c r="B3616" s="11">
        <v>28</v>
      </c>
      <c r="C3616" s="13">
        <v>209</v>
      </c>
      <c r="D3616" s="11">
        <v>15</v>
      </c>
      <c r="E3616" s="11">
        <v>13</v>
      </c>
      <c r="F3616" s="11">
        <v>17</v>
      </c>
      <c r="G3616" s="11">
        <v>6</v>
      </c>
    </row>
    <row r="3617" spans="1:7" x14ac:dyDescent="0.25">
      <c r="A3617" s="11">
        <v>2816013</v>
      </c>
      <c r="B3617" s="11">
        <v>28</v>
      </c>
      <c r="C3617" s="13">
        <v>223</v>
      </c>
      <c r="D3617" s="11">
        <v>16</v>
      </c>
      <c r="E3617" s="11">
        <v>13</v>
      </c>
      <c r="F3617" s="11">
        <v>26</v>
      </c>
      <c r="G3617" s="11">
        <v>4</v>
      </c>
    </row>
    <row r="3618" spans="1:7" x14ac:dyDescent="0.25">
      <c r="A3618" s="11">
        <v>2817013</v>
      </c>
      <c r="B3618" s="11">
        <v>28</v>
      </c>
      <c r="C3618" s="13">
        <v>237</v>
      </c>
      <c r="D3618" s="11">
        <v>17</v>
      </c>
      <c r="E3618" s="11">
        <v>13</v>
      </c>
      <c r="F3618" s="11">
        <v>2</v>
      </c>
      <c r="G3618" s="11">
        <v>23</v>
      </c>
    </row>
    <row r="3619" spans="1:7" x14ac:dyDescent="0.25">
      <c r="A3619" s="11">
        <v>2818013</v>
      </c>
      <c r="B3619" s="11">
        <v>28</v>
      </c>
      <c r="C3619" s="13">
        <v>251</v>
      </c>
      <c r="D3619" s="11">
        <v>18</v>
      </c>
      <c r="E3619" s="11">
        <v>13</v>
      </c>
      <c r="F3619" s="11">
        <v>11</v>
      </c>
      <c r="G3619" s="11">
        <v>16</v>
      </c>
    </row>
    <row r="3620" spans="1:7" x14ac:dyDescent="0.25">
      <c r="A3620" s="11">
        <v>2819013</v>
      </c>
      <c r="B3620" s="11">
        <v>28</v>
      </c>
      <c r="C3620" s="13">
        <v>265</v>
      </c>
      <c r="D3620" s="11">
        <v>19</v>
      </c>
      <c r="E3620" s="11">
        <v>13</v>
      </c>
      <c r="F3620" s="11">
        <v>19</v>
      </c>
      <c r="G3620" s="11">
        <v>3</v>
      </c>
    </row>
    <row r="3621" spans="1:7" x14ac:dyDescent="0.25">
      <c r="A3621" s="11">
        <v>2820013</v>
      </c>
      <c r="B3621" s="11">
        <v>28</v>
      </c>
      <c r="C3621" s="13">
        <v>279</v>
      </c>
      <c r="D3621" s="11">
        <v>20</v>
      </c>
      <c r="E3621" s="11">
        <v>13</v>
      </c>
      <c r="F3621" s="11">
        <v>24</v>
      </c>
      <c r="G3621" s="11">
        <v>12</v>
      </c>
    </row>
    <row r="3622" spans="1:7" x14ac:dyDescent="0.25">
      <c r="A3622" s="11">
        <v>2821013</v>
      </c>
      <c r="B3622" s="11">
        <v>28</v>
      </c>
      <c r="C3622" s="13">
        <v>293</v>
      </c>
      <c r="D3622" s="11">
        <v>21</v>
      </c>
      <c r="E3622" s="11">
        <v>13</v>
      </c>
      <c r="F3622" s="11">
        <v>20</v>
      </c>
      <c r="G3622" s="11">
        <v>10</v>
      </c>
    </row>
    <row r="3623" spans="1:7" x14ac:dyDescent="0.25">
      <c r="A3623" s="11">
        <v>2822013</v>
      </c>
      <c r="B3623" s="11">
        <v>28</v>
      </c>
      <c r="C3623" s="13">
        <v>307</v>
      </c>
      <c r="D3623" s="11">
        <v>22</v>
      </c>
      <c r="E3623" s="11">
        <v>13</v>
      </c>
      <c r="F3623" s="11">
        <v>5</v>
      </c>
      <c r="G3623" s="11">
        <v>25</v>
      </c>
    </row>
    <row r="3624" spans="1:7" x14ac:dyDescent="0.25">
      <c r="A3624" s="11">
        <v>2823013</v>
      </c>
      <c r="B3624" s="11">
        <v>28</v>
      </c>
      <c r="C3624" s="13">
        <v>321</v>
      </c>
      <c r="D3624" s="11">
        <v>23</v>
      </c>
      <c r="E3624" s="11">
        <v>13</v>
      </c>
      <c r="F3624" s="11">
        <v>9</v>
      </c>
      <c r="G3624" s="11">
        <v>15</v>
      </c>
    </row>
    <row r="3625" spans="1:7" x14ac:dyDescent="0.25">
      <c r="A3625" s="11">
        <v>2824013</v>
      </c>
      <c r="B3625" s="11">
        <v>28</v>
      </c>
      <c r="C3625" s="13">
        <v>335</v>
      </c>
      <c r="D3625" s="11">
        <v>24</v>
      </c>
      <c r="E3625" s="11">
        <v>13</v>
      </c>
      <c r="F3625" s="11">
        <v>18</v>
      </c>
      <c r="G3625" s="11">
        <v>1</v>
      </c>
    </row>
    <row r="3626" spans="1:7" x14ac:dyDescent="0.25">
      <c r="A3626" s="11">
        <v>2825013</v>
      </c>
      <c r="B3626" s="11">
        <v>28</v>
      </c>
      <c r="C3626" s="13">
        <v>349</v>
      </c>
      <c r="D3626" s="11">
        <v>25</v>
      </c>
      <c r="E3626" s="11">
        <v>13</v>
      </c>
      <c r="F3626" s="11">
        <v>7</v>
      </c>
      <c r="G3626" s="11">
        <v>28</v>
      </c>
    </row>
    <row r="3627" spans="1:7" x14ac:dyDescent="0.25">
      <c r="A3627" s="11">
        <v>2826013</v>
      </c>
      <c r="B3627" s="11">
        <v>28</v>
      </c>
      <c r="C3627" s="13">
        <v>363</v>
      </c>
      <c r="D3627" s="11">
        <v>26</v>
      </c>
      <c r="E3627" s="11">
        <v>13</v>
      </c>
      <c r="F3627" s="11">
        <v>13</v>
      </c>
      <c r="G3627" s="11">
        <v>27</v>
      </c>
    </row>
    <row r="3628" spans="1:7" x14ac:dyDescent="0.25">
      <c r="A3628" s="11">
        <v>2827013</v>
      </c>
      <c r="B3628" s="11">
        <v>28</v>
      </c>
      <c r="C3628" s="13">
        <v>377</v>
      </c>
      <c r="D3628" s="11">
        <v>27</v>
      </c>
      <c r="E3628" s="11">
        <v>13</v>
      </c>
      <c r="F3628" s="11">
        <v>8</v>
      </c>
      <c r="G3628" s="11">
        <v>21</v>
      </c>
    </row>
    <row r="3629" spans="1:7" x14ac:dyDescent="0.25">
      <c r="A3629" s="11">
        <v>2801014</v>
      </c>
      <c r="B3629" s="11">
        <v>28</v>
      </c>
      <c r="C3629" s="13">
        <v>14</v>
      </c>
      <c r="D3629" s="11">
        <v>1</v>
      </c>
      <c r="E3629" s="11">
        <v>14</v>
      </c>
      <c r="F3629" s="11">
        <v>21</v>
      </c>
      <c r="G3629" s="11">
        <v>28</v>
      </c>
    </row>
    <row r="3630" spans="1:7" x14ac:dyDescent="0.25">
      <c r="A3630" s="11">
        <v>2802014</v>
      </c>
      <c r="B3630" s="11">
        <v>28</v>
      </c>
      <c r="C3630" s="13">
        <v>28</v>
      </c>
      <c r="D3630" s="11">
        <v>2</v>
      </c>
      <c r="E3630" s="11">
        <v>14</v>
      </c>
      <c r="F3630" s="11">
        <v>15</v>
      </c>
      <c r="G3630" s="11">
        <v>20</v>
      </c>
    </row>
    <row r="3631" spans="1:7" x14ac:dyDescent="0.25">
      <c r="A3631" s="11">
        <v>2803014</v>
      </c>
      <c r="B3631" s="11">
        <v>28</v>
      </c>
      <c r="C3631" s="13">
        <v>42</v>
      </c>
      <c r="D3631" s="11">
        <v>3</v>
      </c>
      <c r="E3631" s="11">
        <v>14</v>
      </c>
      <c r="F3631" s="11">
        <v>19</v>
      </c>
      <c r="G3631" s="11">
        <v>16</v>
      </c>
    </row>
    <row r="3632" spans="1:7" x14ac:dyDescent="0.25">
      <c r="A3632" s="11">
        <v>2804014</v>
      </c>
      <c r="B3632" s="11">
        <v>28</v>
      </c>
      <c r="C3632" s="13">
        <v>56</v>
      </c>
      <c r="D3632" s="11">
        <v>4</v>
      </c>
      <c r="E3632" s="11">
        <v>14</v>
      </c>
      <c r="F3632" s="11">
        <v>3</v>
      </c>
      <c r="G3632" s="11">
        <v>11</v>
      </c>
    </row>
    <row r="3633" spans="1:7" x14ac:dyDescent="0.25">
      <c r="A3633" s="11">
        <v>2805014</v>
      </c>
      <c r="B3633" s="11">
        <v>28</v>
      </c>
      <c r="C3633" s="13">
        <v>70</v>
      </c>
      <c r="D3633" s="11">
        <v>5</v>
      </c>
      <c r="E3633" s="11">
        <v>14</v>
      </c>
      <c r="F3633" s="11">
        <v>22</v>
      </c>
      <c r="G3633" s="11">
        <v>27</v>
      </c>
    </row>
    <row r="3634" spans="1:7" x14ac:dyDescent="0.25">
      <c r="A3634" s="11">
        <v>2806014</v>
      </c>
      <c r="B3634" s="11">
        <v>28</v>
      </c>
      <c r="C3634" s="13">
        <v>84</v>
      </c>
      <c r="D3634" s="11">
        <v>6</v>
      </c>
      <c r="E3634" s="11">
        <v>14</v>
      </c>
      <c r="F3634" s="11">
        <v>26</v>
      </c>
      <c r="G3634" s="11">
        <v>23</v>
      </c>
    </row>
    <row r="3635" spans="1:7" x14ac:dyDescent="0.25">
      <c r="A3635" s="11">
        <v>2807014</v>
      </c>
      <c r="B3635" s="11">
        <v>28</v>
      </c>
      <c r="C3635" s="13">
        <v>98</v>
      </c>
      <c r="D3635" s="11">
        <v>7</v>
      </c>
      <c r="E3635" s="11">
        <v>14</v>
      </c>
      <c r="F3635" s="11">
        <v>24</v>
      </c>
      <c r="G3635" s="11">
        <v>25</v>
      </c>
    </row>
    <row r="3636" spans="1:7" x14ac:dyDescent="0.25">
      <c r="A3636" s="11">
        <v>2808014</v>
      </c>
      <c r="B3636" s="11">
        <v>28</v>
      </c>
      <c r="C3636" s="13">
        <v>112</v>
      </c>
      <c r="D3636" s="11">
        <v>8</v>
      </c>
      <c r="E3636" s="11">
        <v>14</v>
      </c>
      <c r="F3636" s="11">
        <v>1</v>
      </c>
      <c r="G3636" s="11">
        <v>13</v>
      </c>
    </row>
    <row r="3637" spans="1:7" x14ac:dyDescent="0.25">
      <c r="A3637" s="11">
        <v>2809014</v>
      </c>
      <c r="B3637" s="11">
        <v>28</v>
      </c>
      <c r="C3637" s="13">
        <v>126</v>
      </c>
      <c r="D3637" s="11">
        <v>9</v>
      </c>
      <c r="E3637" s="11">
        <v>14</v>
      </c>
      <c r="F3637" s="11">
        <v>12</v>
      </c>
      <c r="G3637" s="11">
        <v>2</v>
      </c>
    </row>
    <row r="3638" spans="1:7" x14ac:dyDescent="0.25">
      <c r="A3638" s="11">
        <v>2810014</v>
      </c>
      <c r="B3638" s="11">
        <v>28</v>
      </c>
      <c r="C3638" s="13">
        <v>140</v>
      </c>
      <c r="D3638" s="11">
        <v>10</v>
      </c>
      <c r="E3638" s="11">
        <v>14</v>
      </c>
      <c r="F3638" s="11">
        <v>17</v>
      </c>
      <c r="G3638" s="11">
        <v>18</v>
      </c>
    </row>
    <row r="3639" spans="1:7" x14ac:dyDescent="0.25">
      <c r="A3639" s="11">
        <v>2811014</v>
      </c>
      <c r="B3639" s="11">
        <v>28</v>
      </c>
      <c r="C3639" s="13">
        <v>154</v>
      </c>
      <c r="D3639" s="11">
        <v>11</v>
      </c>
      <c r="E3639" s="11">
        <v>14</v>
      </c>
      <c r="F3639" s="11">
        <v>8</v>
      </c>
      <c r="G3639" s="11">
        <v>6</v>
      </c>
    </row>
    <row r="3640" spans="1:7" x14ac:dyDescent="0.25">
      <c r="A3640" s="11">
        <v>2812014</v>
      </c>
      <c r="B3640" s="11">
        <v>28</v>
      </c>
      <c r="C3640" s="13">
        <v>168</v>
      </c>
      <c r="D3640" s="11">
        <v>12</v>
      </c>
      <c r="E3640" s="11">
        <v>14</v>
      </c>
      <c r="F3640" s="11">
        <v>5</v>
      </c>
      <c r="G3640" s="11">
        <v>9</v>
      </c>
    </row>
    <row r="3641" spans="1:7" x14ac:dyDescent="0.25">
      <c r="A3641" s="11">
        <v>2813014</v>
      </c>
      <c r="B3641" s="11">
        <v>28</v>
      </c>
      <c r="C3641" s="13">
        <v>182</v>
      </c>
      <c r="D3641" s="11">
        <v>13</v>
      </c>
      <c r="E3641" s="11">
        <v>14</v>
      </c>
      <c r="F3641" s="11">
        <v>10</v>
      </c>
      <c r="G3641" s="11">
        <v>4</v>
      </c>
    </row>
    <row r="3642" spans="1:7" x14ac:dyDescent="0.25">
      <c r="A3642" s="11">
        <v>2814014</v>
      </c>
      <c r="B3642" s="11">
        <v>28</v>
      </c>
      <c r="C3642" s="13">
        <v>196</v>
      </c>
      <c r="D3642" s="11">
        <v>14</v>
      </c>
      <c r="E3642" s="11">
        <v>14</v>
      </c>
      <c r="F3642" s="11">
        <v>23</v>
      </c>
      <c r="G3642" s="11">
        <v>8</v>
      </c>
    </row>
    <row r="3643" spans="1:7" x14ac:dyDescent="0.25">
      <c r="A3643" s="11">
        <v>2815014</v>
      </c>
      <c r="B3643" s="11">
        <v>28</v>
      </c>
      <c r="C3643" s="13">
        <v>210</v>
      </c>
      <c r="D3643" s="11">
        <v>15</v>
      </c>
      <c r="E3643" s="11">
        <v>14</v>
      </c>
      <c r="F3643" s="11">
        <v>9</v>
      </c>
      <c r="G3643" s="11">
        <v>24</v>
      </c>
    </row>
    <row r="3644" spans="1:7" x14ac:dyDescent="0.25">
      <c r="A3644" s="11">
        <v>2816014</v>
      </c>
      <c r="B3644" s="11">
        <v>28</v>
      </c>
      <c r="C3644" s="13">
        <v>224</v>
      </c>
      <c r="D3644" s="11">
        <v>16</v>
      </c>
      <c r="E3644" s="11">
        <v>14</v>
      </c>
      <c r="F3644" s="11">
        <v>25</v>
      </c>
      <c r="G3644" s="11">
        <v>10</v>
      </c>
    </row>
    <row r="3645" spans="1:7" x14ac:dyDescent="0.25">
      <c r="A3645" s="11">
        <v>2817014</v>
      </c>
      <c r="B3645" s="11">
        <v>28</v>
      </c>
      <c r="C3645" s="13">
        <v>238</v>
      </c>
      <c r="D3645" s="11">
        <v>17</v>
      </c>
      <c r="E3645" s="11">
        <v>14</v>
      </c>
      <c r="F3645" s="11">
        <v>11</v>
      </c>
      <c r="G3645" s="11">
        <v>26</v>
      </c>
    </row>
    <row r="3646" spans="1:7" x14ac:dyDescent="0.25">
      <c r="A3646" s="11">
        <v>2818014</v>
      </c>
      <c r="B3646" s="11">
        <v>28</v>
      </c>
      <c r="C3646" s="13">
        <v>252</v>
      </c>
      <c r="D3646" s="11">
        <v>18</v>
      </c>
      <c r="E3646" s="11">
        <v>14</v>
      </c>
      <c r="F3646" s="11">
        <v>27</v>
      </c>
      <c r="G3646" s="11">
        <v>12</v>
      </c>
    </row>
    <row r="3647" spans="1:7" x14ac:dyDescent="0.25">
      <c r="A3647" s="11">
        <v>2819014</v>
      </c>
      <c r="B3647" s="11">
        <v>28</v>
      </c>
      <c r="C3647" s="13">
        <v>266</v>
      </c>
      <c r="D3647" s="11">
        <v>19</v>
      </c>
      <c r="E3647" s="11">
        <v>14</v>
      </c>
      <c r="F3647" s="11">
        <v>13</v>
      </c>
      <c r="G3647" s="11">
        <v>15</v>
      </c>
    </row>
    <row r="3648" spans="1:7" x14ac:dyDescent="0.25">
      <c r="A3648" s="11">
        <v>2820014</v>
      </c>
      <c r="B3648" s="11">
        <v>28</v>
      </c>
      <c r="C3648" s="13">
        <v>280</v>
      </c>
      <c r="D3648" s="11">
        <v>20</v>
      </c>
      <c r="E3648" s="11">
        <v>14</v>
      </c>
      <c r="F3648" s="11">
        <v>16</v>
      </c>
      <c r="G3648" s="11">
        <v>1</v>
      </c>
    </row>
    <row r="3649" spans="1:7" x14ac:dyDescent="0.25">
      <c r="A3649" s="11">
        <v>2821014</v>
      </c>
      <c r="B3649" s="11">
        <v>28</v>
      </c>
      <c r="C3649" s="13">
        <v>294</v>
      </c>
      <c r="D3649" s="11">
        <v>21</v>
      </c>
      <c r="E3649" s="11">
        <v>14</v>
      </c>
      <c r="F3649" s="11">
        <v>2</v>
      </c>
      <c r="G3649" s="11">
        <v>17</v>
      </c>
    </row>
    <row r="3650" spans="1:7" x14ac:dyDescent="0.25">
      <c r="A3650" s="11">
        <v>2822014</v>
      </c>
      <c r="B3650" s="11">
        <v>28</v>
      </c>
      <c r="C3650" s="13">
        <v>308</v>
      </c>
      <c r="D3650" s="11">
        <v>22</v>
      </c>
      <c r="E3650" s="11">
        <v>14</v>
      </c>
      <c r="F3650" s="11">
        <v>18</v>
      </c>
      <c r="G3650" s="11">
        <v>3</v>
      </c>
    </row>
    <row r="3651" spans="1:7" x14ac:dyDescent="0.25">
      <c r="A3651" s="11">
        <v>2823014</v>
      </c>
      <c r="B3651" s="11">
        <v>28</v>
      </c>
      <c r="C3651" s="13">
        <v>322</v>
      </c>
      <c r="D3651" s="11">
        <v>23</v>
      </c>
      <c r="E3651" s="11">
        <v>14</v>
      </c>
      <c r="F3651" s="11">
        <v>4</v>
      </c>
      <c r="G3651" s="11">
        <v>19</v>
      </c>
    </row>
    <row r="3652" spans="1:7" x14ac:dyDescent="0.25">
      <c r="A3652" s="11">
        <v>2824014</v>
      </c>
      <c r="B3652" s="11">
        <v>28</v>
      </c>
      <c r="C3652" s="13">
        <v>336</v>
      </c>
      <c r="D3652" s="11">
        <v>24</v>
      </c>
      <c r="E3652" s="11">
        <v>14</v>
      </c>
      <c r="F3652" s="11">
        <v>20</v>
      </c>
      <c r="G3652" s="11">
        <v>5</v>
      </c>
    </row>
    <row r="3653" spans="1:7" x14ac:dyDescent="0.25">
      <c r="A3653" s="11">
        <v>2825014</v>
      </c>
      <c r="B3653" s="11">
        <v>28</v>
      </c>
      <c r="C3653" s="13">
        <v>350</v>
      </c>
      <c r="D3653" s="11">
        <v>25</v>
      </c>
      <c r="E3653" s="11">
        <v>14</v>
      </c>
      <c r="F3653" s="11">
        <v>6</v>
      </c>
      <c r="G3653" s="11">
        <v>21</v>
      </c>
    </row>
    <row r="3654" spans="1:7" x14ac:dyDescent="0.25">
      <c r="A3654" s="11">
        <v>2826014</v>
      </c>
      <c r="B3654" s="11">
        <v>28</v>
      </c>
      <c r="C3654" s="13">
        <v>364</v>
      </c>
      <c r="D3654" s="11">
        <v>26</v>
      </c>
      <c r="E3654" s="11">
        <v>14</v>
      </c>
      <c r="F3654" s="11">
        <v>7</v>
      </c>
      <c r="G3654" s="11">
        <v>22</v>
      </c>
    </row>
    <row r="3655" spans="1:7" x14ac:dyDescent="0.25">
      <c r="A3655" s="11">
        <v>2827014</v>
      </c>
      <c r="B3655" s="11">
        <v>28</v>
      </c>
      <c r="C3655" s="13">
        <v>378</v>
      </c>
      <c r="D3655" s="11">
        <v>27</v>
      </c>
      <c r="E3655" s="11">
        <v>14</v>
      </c>
      <c r="F3655" s="11">
        <v>28</v>
      </c>
      <c r="G3655" s="11">
        <v>14</v>
      </c>
    </row>
    <row r="3656" spans="1:7" x14ac:dyDescent="0.25">
      <c r="A3656" s="9">
        <v>2901001</v>
      </c>
      <c r="B3656" s="9">
        <v>29</v>
      </c>
      <c r="C3656" s="10">
        <v>1</v>
      </c>
      <c r="D3656" s="9">
        <v>1</v>
      </c>
      <c r="E3656" s="9">
        <v>1</v>
      </c>
      <c r="F3656" s="9">
        <v>2</v>
      </c>
      <c r="G3656" s="9">
        <v>29</v>
      </c>
    </row>
    <row r="3657" spans="1:7" x14ac:dyDescent="0.25">
      <c r="A3657" s="9">
        <v>2902001</v>
      </c>
      <c r="B3657" s="9">
        <v>29</v>
      </c>
      <c r="C3657" s="10">
        <v>15</v>
      </c>
      <c r="D3657" s="9">
        <v>2</v>
      </c>
      <c r="E3657" s="9">
        <v>1</v>
      </c>
      <c r="F3657" s="9">
        <v>17</v>
      </c>
      <c r="G3657" s="9">
        <v>15</v>
      </c>
    </row>
    <row r="3658" spans="1:7" x14ac:dyDescent="0.25">
      <c r="A3658" s="9">
        <v>2903001</v>
      </c>
      <c r="B3658" s="9">
        <v>29</v>
      </c>
      <c r="C3658" s="10">
        <v>29</v>
      </c>
      <c r="D3658" s="9">
        <v>3</v>
      </c>
      <c r="E3658" s="9">
        <v>1</v>
      </c>
      <c r="F3658" s="9">
        <v>3</v>
      </c>
      <c r="G3658" s="9">
        <v>1</v>
      </c>
    </row>
    <row r="3659" spans="1:7" x14ac:dyDescent="0.25">
      <c r="A3659" s="9">
        <v>2904001</v>
      </c>
      <c r="B3659" s="9">
        <v>29</v>
      </c>
      <c r="C3659" s="10">
        <v>43</v>
      </c>
      <c r="D3659" s="9">
        <v>4</v>
      </c>
      <c r="E3659" s="9">
        <v>1</v>
      </c>
      <c r="F3659" s="9">
        <v>18</v>
      </c>
      <c r="G3659" s="9">
        <v>16</v>
      </c>
    </row>
    <row r="3660" spans="1:7" x14ac:dyDescent="0.25">
      <c r="A3660" s="9">
        <v>2905001</v>
      </c>
      <c r="B3660" s="9">
        <v>29</v>
      </c>
      <c r="C3660" s="10">
        <v>57</v>
      </c>
      <c r="D3660" s="9">
        <v>5</v>
      </c>
      <c r="E3660" s="9">
        <v>1</v>
      </c>
      <c r="F3660" s="9">
        <v>4</v>
      </c>
      <c r="G3660" s="9">
        <v>2</v>
      </c>
    </row>
    <row r="3661" spans="1:7" x14ac:dyDescent="0.25">
      <c r="A3661" s="9">
        <v>2906001</v>
      </c>
      <c r="B3661" s="9">
        <v>29</v>
      </c>
      <c r="C3661" s="10">
        <v>71</v>
      </c>
      <c r="D3661" s="9">
        <v>6</v>
      </c>
      <c r="E3661" s="9">
        <v>1</v>
      </c>
      <c r="F3661" s="9">
        <v>19</v>
      </c>
      <c r="G3661" s="9">
        <v>17</v>
      </c>
    </row>
    <row r="3662" spans="1:7" x14ac:dyDescent="0.25">
      <c r="A3662" s="9">
        <v>2907001</v>
      </c>
      <c r="B3662" s="9">
        <v>29</v>
      </c>
      <c r="C3662" s="10">
        <v>85</v>
      </c>
      <c r="D3662" s="9">
        <v>7</v>
      </c>
      <c r="E3662" s="9">
        <v>1</v>
      </c>
      <c r="F3662" s="9">
        <v>5</v>
      </c>
      <c r="G3662" s="9">
        <v>3</v>
      </c>
    </row>
    <row r="3663" spans="1:7" x14ac:dyDescent="0.25">
      <c r="A3663" s="9">
        <v>2908001</v>
      </c>
      <c r="B3663" s="9">
        <v>29</v>
      </c>
      <c r="C3663" s="10">
        <v>99</v>
      </c>
      <c r="D3663" s="9">
        <v>8</v>
      </c>
      <c r="E3663" s="9">
        <v>1</v>
      </c>
      <c r="F3663" s="9">
        <v>20</v>
      </c>
      <c r="G3663" s="9">
        <v>18</v>
      </c>
    </row>
    <row r="3664" spans="1:7" x14ac:dyDescent="0.25">
      <c r="A3664" s="9">
        <v>2909001</v>
      </c>
      <c r="B3664" s="9">
        <v>29</v>
      </c>
      <c r="C3664" s="10">
        <v>113</v>
      </c>
      <c r="D3664" s="9">
        <v>9</v>
      </c>
      <c r="E3664" s="9">
        <v>1</v>
      </c>
      <c r="F3664" s="9">
        <v>6</v>
      </c>
      <c r="G3664" s="9">
        <v>4</v>
      </c>
    </row>
    <row r="3665" spans="1:7" x14ac:dyDescent="0.25">
      <c r="A3665" s="9">
        <v>2910001</v>
      </c>
      <c r="B3665" s="9">
        <v>29</v>
      </c>
      <c r="C3665" s="10">
        <v>127</v>
      </c>
      <c r="D3665" s="9">
        <v>10</v>
      </c>
      <c r="E3665" s="9">
        <v>1</v>
      </c>
      <c r="F3665" s="9">
        <v>21</v>
      </c>
      <c r="G3665" s="9">
        <v>19</v>
      </c>
    </row>
    <row r="3666" spans="1:7" x14ac:dyDescent="0.25">
      <c r="A3666" s="9">
        <v>2911001</v>
      </c>
      <c r="B3666" s="9">
        <v>29</v>
      </c>
      <c r="C3666" s="10">
        <v>141</v>
      </c>
      <c r="D3666" s="9">
        <v>11</v>
      </c>
      <c r="E3666" s="9">
        <v>1</v>
      </c>
      <c r="F3666" s="9">
        <v>7</v>
      </c>
      <c r="G3666" s="9">
        <v>5</v>
      </c>
    </row>
    <row r="3667" spans="1:7" x14ac:dyDescent="0.25">
      <c r="A3667" s="9">
        <v>2912001</v>
      </c>
      <c r="B3667" s="9">
        <v>29</v>
      </c>
      <c r="C3667" s="10">
        <v>155</v>
      </c>
      <c r="D3667" s="9">
        <v>12</v>
      </c>
      <c r="E3667" s="9">
        <v>1</v>
      </c>
      <c r="F3667" s="9">
        <v>22</v>
      </c>
      <c r="G3667" s="9">
        <v>20</v>
      </c>
    </row>
    <row r="3668" spans="1:7" x14ac:dyDescent="0.25">
      <c r="A3668" s="9">
        <v>2914001</v>
      </c>
      <c r="B3668" s="9">
        <v>29</v>
      </c>
      <c r="C3668" s="10">
        <v>169</v>
      </c>
      <c r="D3668" s="9">
        <v>14</v>
      </c>
      <c r="E3668" s="9">
        <v>1</v>
      </c>
      <c r="F3668" s="9">
        <v>8</v>
      </c>
      <c r="G3668" s="9">
        <v>6</v>
      </c>
    </row>
    <row r="3669" spans="1:7" x14ac:dyDescent="0.25">
      <c r="A3669" s="9">
        <v>2914001</v>
      </c>
      <c r="B3669" s="9">
        <v>29</v>
      </c>
      <c r="C3669" s="10">
        <v>170</v>
      </c>
      <c r="D3669" s="9">
        <v>14</v>
      </c>
      <c r="E3669" s="9">
        <v>1</v>
      </c>
      <c r="F3669" s="9">
        <v>23</v>
      </c>
      <c r="G3669" s="9">
        <v>21</v>
      </c>
    </row>
    <row r="3670" spans="1:7" x14ac:dyDescent="0.25">
      <c r="A3670" s="9">
        <v>2915001</v>
      </c>
      <c r="B3670" s="9">
        <v>29</v>
      </c>
      <c r="C3670" s="10">
        <v>197</v>
      </c>
      <c r="D3670" s="9">
        <v>15</v>
      </c>
      <c r="E3670" s="9">
        <v>1</v>
      </c>
      <c r="F3670" s="9">
        <v>9</v>
      </c>
      <c r="G3670" s="9">
        <v>7</v>
      </c>
    </row>
    <row r="3671" spans="1:7" x14ac:dyDescent="0.25">
      <c r="A3671" s="9">
        <v>2916001</v>
      </c>
      <c r="B3671" s="9">
        <v>29</v>
      </c>
      <c r="C3671" s="10">
        <v>211</v>
      </c>
      <c r="D3671" s="9">
        <v>16</v>
      </c>
      <c r="E3671" s="9">
        <v>1</v>
      </c>
      <c r="F3671" s="9">
        <v>24</v>
      </c>
      <c r="G3671" s="9">
        <v>22</v>
      </c>
    </row>
    <row r="3672" spans="1:7" x14ac:dyDescent="0.25">
      <c r="A3672" s="9">
        <v>2917001</v>
      </c>
      <c r="B3672" s="9">
        <v>29</v>
      </c>
      <c r="C3672" s="10">
        <v>225</v>
      </c>
      <c r="D3672" s="9">
        <v>17</v>
      </c>
      <c r="E3672" s="9">
        <v>1</v>
      </c>
      <c r="F3672" s="9">
        <v>10</v>
      </c>
      <c r="G3672" s="9">
        <v>8</v>
      </c>
    </row>
    <row r="3673" spans="1:7" x14ac:dyDescent="0.25">
      <c r="A3673" s="9">
        <v>2918001</v>
      </c>
      <c r="B3673" s="9">
        <v>29</v>
      </c>
      <c r="C3673" s="10">
        <v>239</v>
      </c>
      <c r="D3673" s="9">
        <v>18</v>
      </c>
      <c r="E3673" s="9">
        <v>1</v>
      </c>
      <c r="F3673" s="9">
        <v>25</v>
      </c>
      <c r="G3673" s="9">
        <v>23</v>
      </c>
    </row>
    <row r="3674" spans="1:7" x14ac:dyDescent="0.25">
      <c r="A3674" s="9">
        <v>2919001</v>
      </c>
      <c r="B3674" s="9">
        <v>29</v>
      </c>
      <c r="C3674" s="10">
        <v>253</v>
      </c>
      <c r="D3674" s="9">
        <v>19</v>
      </c>
      <c r="E3674" s="9">
        <v>1</v>
      </c>
      <c r="F3674" s="9">
        <v>11</v>
      </c>
      <c r="G3674" s="9">
        <v>9</v>
      </c>
    </row>
    <row r="3675" spans="1:7" x14ac:dyDescent="0.25">
      <c r="A3675" s="9">
        <v>2920001</v>
      </c>
      <c r="B3675" s="9">
        <v>29</v>
      </c>
      <c r="C3675" s="10">
        <v>267</v>
      </c>
      <c r="D3675" s="9">
        <v>20</v>
      </c>
      <c r="E3675" s="9">
        <v>1</v>
      </c>
      <c r="F3675" s="9">
        <v>26</v>
      </c>
      <c r="G3675" s="9">
        <v>24</v>
      </c>
    </row>
    <row r="3676" spans="1:7" x14ac:dyDescent="0.25">
      <c r="A3676" s="9">
        <v>2921001</v>
      </c>
      <c r="B3676" s="9">
        <v>29</v>
      </c>
      <c r="C3676" s="10">
        <v>281</v>
      </c>
      <c r="D3676" s="9">
        <v>21</v>
      </c>
      <c r="E3676" s="9">
        <v>1</v>
      </c>
      <c r="F3676" s="9">
        <v>12</v>
      </c>
      <c r="G3676" s="9">
        <v>10</v>
      </c>
    </row>
    <row r="3677" spans="1:7" x14ac:dyDescent="0.25">
      <c r="A3677" s="9">
        <v>2922001</v>
      </c>
      <c r="B3677" s="9">
        <v>29</v>
      </c>
      <c r="C3677" s="10">
        <v>295</v>
      </c>
      <c r="D3677" s="9">
        <v>22</v>
      </c>
      <c r="E3677" s="9">
        <v>1</v>
      </c>
      <c r="F3677" s="9">
        <v>27</v>
      </c>
      <c r="G3677" s="9">
        <v>25</v>
      </c>
    </row>
    <row r="3678" spans="1:7" x14ac:dyDescent="0.25">
      <c r="A3678" s="9">
        <v>2923001</v>
      </c>
      <c r="B3678" s="9">
        <v>29</v>
      </c>
      <c r="C3678" s="10">
        <v>309</v>
      </c>
      <c r="D3678" s="9">
        <v>23</v>
      </c>
      <c r="E3678" s="9">
        <v>1</v>
      </c>
      <c r="F3678" s="9">
        <v>13</v>
      </c>
      <c r="G3678" s="9">
        <v>11</v>
      </c>
    </row>
    <row r="3679" spans="1:7" x14ac:dyDescent="0.25">
      <c r="A3679" s="9">
        <v>2924001</v>
      </c>
      <c r="B3679" s="9">
        <v>29</v>
      </c>
      <c r="C3679" s="10">
        <v>323</v>
      </c>
      <c r="D3679" s="9">
        <v>24</v>
      </c>
      <c r="E3679" s="9">
        <v>1</v>
      </c>
      <c r="F3679" s="9">
        <v>28</v>
      </c>
      <c r="G3679" s="9">
        <v>26</v>
      </c>
    </row>
    <row r="3680" spans="1:7" x14ac:dyDescent="0.25">
      <c r="A3680" s="9">
        <v>2925001</v>
      </c>
      <c r="B3680" s="9">
        <v>29</v>
      </c>
      <c r="C3680" s="10">
        <v>337</v>
      </c>
      <c r="D3680" s="9">
        <v>25</v>
      </c>
      <c r="E3680" s="9">
        <v>1</v>
      </c>
      <c r="F3680" s="9">
        <v>14</v>
      </c>
      <c r="G3680" s="9">
        <v>12</v>
      </c>
    </row>
    <row r="3681" spans="1:7" x14ac:dyDescent="0.25">
      <c r="A3681" s="9">
        <v>2926001</v>
      </c>
      <c r="B3681" s="9">
        <v>29</v>
      </c>
      <c r="C3681" s="10">
        <v>351</v>
      </c>
      <c r="D3681" s="9">
        <v>26</v>
      </c>
      <c r="E3681" s="9">
        <v>1</v>
      </c>
      <c r="F3681" s="9">
        <v>29</v>
      </c>
      <c r="G3681" s="9">
        <v>27</v>
      </c>
    </row>
    <row r="3682" spans="1:7" x14ac:dyDescent="0.25">
      <c r="A3682" s="9">
        <v>2927001</v>
      </c>
      <c r="B3682" s="9">
        <v>29</v>
      </c>
      <c r="C3682" s="10">
        <v>365</v>
      </c>
      <c r="D3682" s="9">
        <v>27</v>
      </c>
      <c r="E3682" s="9">
        <v>1</v>
      </c>
      <c r="F3682" s="9">
        <v>15</v>
      </c>
      <c r="G3682" s="9">
        <v>13</v>
      </c>
    </row>
    <row r="3683" spans="1:7" x14ac:dyDescent="0.25">
      <c r="A3683" s="9">
        <v>2928001</v>
      </c>
      <c r="B3683" s="9">
        <v>29</v>
      </c>
      <c r="C3683" s="10">
        <v>379</v>
      </c>
      <c r="D3683" s="9">
        <v>28</v>
      </c>
      <c r="E3683" s="9">
        <v>1</v>
      </c>
      <c r="F3683" s="9">
        <v>1</v>
      </c>
      <c r="G3683" s="9">
        <v>28</v>
      </c>
    </row>
    <row r="3684" spans="1:7" x14ac:dyDescent="0.25">
      <c r="A3684" s="9">
        <v>2929001</v>
      </c>
      <c r="B3684" s="9">
        <v>29</v>
      </c>
      <c r="C3684" s="10">
        <v>393</v>
      </c>
      <c r="D3684" s="9">
        <v>29</v>
      </c>
      <c r="E3684" s="9">
        <v>1</v>
      </c>
      <c r="F3684" s="9">
        <v>16</v>
      </c>
      <c r="G3684" s="9">
        <v>14</v>
      </c>
    </row>
    <row r="3685" spans="1:7" x14ac:dyDescent="0.25">
      <c r="A3685" s="9">
        <v>2901002</v>
      </c>
      <c r="B3685" s="9">
        <v>29</v>
      </c>
      <c r="C3685" s="10">
        <v>2</v>
      </c>
      <c r="D3685" s="9">
        <v>1</v>
      </c>
      <c r="E3685" s="9">
        <v>2</v>
      </c>
      <c r="F3685" s="9">
        <v>3</v>
      </c>
      <c r="G3685" s="9">
        <v>28</v>
      </c>
    </row>
    <row r="3686" spans="1:7" x14ac:dyDescent="0.25">
      <c r="A3686" s="9">
        <v>2902002</v>
      </c>
      <c r="B3686" s="9">
        <v>29</v>
      </c>
      <c r="C3686" s="10">
        <v>16</v>
      </c>
      <c r="D3686" s="9">
        <v>2</v>
      </c>
      <c r="E3686" s="9">
        <v>2</v>
      </c>
      <c r="F3686" s="9">
        <v>18</v>
      </c>
      <c r="G3686" s="9">
        <v>14</v>
      </c>
    </row>
    <row r="3687" spans="1:7" x14ac:dyDescent="0.25">
      <c r="A3687" s="9">
        <v>2903002</v>
      </c>
      <c r="B3687" s="9">
        <v>29</v>
      </c>
      <c r="C3687" s="10">
        <v>30</v>
      </c>
      <c r="D3687" s="9">
        <v>3</v>
      </c>
      <c r="E3687" s="9">
        <v>2</v>
      </c>
      <c r="F3687" s="9">
        <v>4</v>
      </c>
      <c r="G3687" s="9">
        <v>29</v>
      </c>
    </row>
    <row r="3688" spans="1:7" x14ac:dyDescent="0.25">
      <c r="A3688" s="9">
        <v>2904002</v>
      </c>
      <c r="B3688" s="9">
        <v>29</v>
      </c>
      <c r="C3688" s="10">
        <v>44</v>
      </c>
      <c r="D3688" s="9">
        <v>4</v>
      </c>
      <c r="E3688" s="9">
        <v>2</v>
      </c>
      <c r="F3688" s="9">
        <v>19</v>
      </c>
      <c r="G3688" s="9">
        <v>15</v>
      </c>
    </row>
    <row r="3689" spans="1:7" x14ac:dyDescent="0.25">
      <c r="A3689" s="9">
        <v>2905002</v>
      </c>
      <c r="B3689" s="9">
        <v>29</v>
      </c>
      <c r="C3689" s="10">
        <v>58</v>
      </c>
      <c r="D3689" s="9">
        <v>5</v>
      </c>
      <c r="E3689" s="9">
        <v>2</v>
      </c>
      <c r="F3689" s="9">
        <v>5</v>
      </c>
      <c r="G3689" s="9">
        <v>1</v>
      </c>
    </row>
    <row r="3690" spans="1:7" x14ac:dyDescent="0.25">
      <c r="A3690" s="9">
        <v>2906002</v>
      </c>
      <c r="B3690" s="9">
        <v>29</v>
      </c>
      <c r="C3690" s="10">
        <v>72</v>
      </c>
      <c r="D3690" s="9">
        <v>6</v>
      </c>
      <c r="E3690" s="9">
        <v>2</v>
      </c>
      <c r="F3690" s="9">
        <v>20</v>
      </c>
      <c r="G3690" s="9">
        <v>16</v>
      </c>
    </row>
    <row r="3691" spans="1:7" x14ac:dyDescent="0.25">
      <c r="A3691" s="9">
        <v>2907002</v>
      </c>
      <c r="B3691" s="9">
        <v>29</v>
      </c>
      <c r="C3691" s="10">
        <v>86</v>
      </c>
      <c r="D3691" s="9">
        <v>7</v>
      </c>
      <c r="E3691" s="9">
        <v>2</v>
      </c>
      <c r="F3691" s="9">
        <v>6</v>
      </c>
      <c r="G3691" s="9">
        <v>2</v>
      </c>
    </row>
    <row r="3692" spans="1:7" x14ac:dyDescent="0.25">
      <c r="A3692" s="9">
        <v>2908002</v>
      </c>
      <c r="B3692" s="9">
        <v>29</v>
      </c>
      <c r="C3692" s="10">
        <v>100</v>
      </c>
      <c r="D3692" s="9">
        <v>8</v>
      </c>
      <c r="E3692" s="9">
        <v>2</v>
      </c>
      <c r="F3692" s="9">
        <v>21</v>
      </c>
      <c r="G3692" s="9">
        <v>17</v>
      </c>
    </row>
    <row r="3693" spans="1:7" x14ac:dyDescent="0.25">
      <c r="A3693" s="9">
        <v>2909002</v>
      </c>
      <c r="B3693" s="9">
        <v>29</v>
      </c>
      <c r="C3693" s="10">
        <v>114</v>
      </c>
      <c r="D3693" s="9">
        <v>9</v>
      </c>
      <c r="E3693" s="9">
        <v>2</v>
      </c>
      <c r="F3693" s="9">
        <v>7</v>
      </c>
      <c r="G3693" s="9">
        <v>3</v>
      </c>
    </row>
    <row r="3694" spans="1:7" x14ac:dyDescent="0.25">
      <c r="A3694" s="9">
        <v>2910002</v>
      </c>
      <c r="B3694" s="9">
        <v>29</v>
      </c>
      <c r="C3694" s="10">
        <v>128</v>
      </c>
      <c r="D3694" s="9">
        <v>10</v>
      </c>
      <c r="E3694" s="9">
        <v>2</v>
      </c>
      <c r="F3694" s="9">
        <v>22</v>
      </c>
      <c r="G3694" s="9">
        <v>18</v>
      </c>
    </row>
    <row r="3695" spans="1:7" x14ac:dyDescent="0.25">
      <c r="A3695" s="9">
        <v>2911002</v>
      </c>
      <c r="B3695" s="9">
        <v>29</v>
      </c>
      <c r="C3695" s="10">
        <v>142</v>
      </c>
      <c r="D3695" s="9">
        <v>11</v>
      </c>
      <c r="E3695" s="9">
        <v>2</v>
      </c>
      <c r="F3695" s="9">
        <v>8</v>
      </c>
      <c r="G3695" s="9">
        <v>4</v>
      </c>
    </row>
    <row r="3696" spans="1:7" x14ac:dyDescent="0.25">
      <c r="A3696" s="9">
        <v>2912002</v>
      </c>
      <c r="B3696" s="9">
        <v>29</v>
      </c>
      <c r="C3696" s="10">
        <v>156</v>
      </c>
      <c r="D3696" s="9">
        <v>12</v>
      </c>
      <c r="E3696" s="9">
        <v>2</v>
      </c>
      <c r="F3696" s="9">
        <v>23</v>
      </c>
      <c r="G3696" s="9">
        <v>19</v>
      </c>
    </row>
    <row r="3697" spans="1:7" x14ac:dyDescent="0.25">
      <c r="A3697" s="9">
        <v>2914002</v>
      </c>
      <c r="B3697" s="9">
        <v>29</v>
      </c>
      <c r="C3697" s="10">
        <v>171</v>
      </c>
      <c r="D3697" s="9">
        <v>14</v>
      </c>
      <c r="E3697" s="9">
        <v>2</v>
      </c>
      <c r="F3697" s="9">
        <v>9</v>
      </c>
      <c r="G3697" s="9">
        <v>5</v>
      </c>
    </row>
    <row r="3698" spans="1:7" x14ac:dyDescent="0.25">
      <c r="A3698" s="9">
        <v>2914002</v>
      </c>
      <c r="B3698" s="9">
        <v>29</v>
      </c>
      <c r="C3698" s="10">
        <v>172</v>
      </c>
      <c r="D3698" s="9">
        <v>14</v>
      </c>
      <c r="E3698" s="9">
        <v>2</v>
      </c>
      <c r="F3698" s="9">
        <v>24</v>
      </c>
      <c r="G3698" s="9">
        <v>20</v>
      </c>
    </row>
    <row r="3699" spans="1:7" x14ac:dyDescent="0.25">
      <c r="A3699" s="9">
        <v>2915002</v>
      </c>
      <c r="B3699" s="9">
        <v>29</v>
      </c>
      <c r="C3699" s="10">
        <v>198</v>
      </c>
      <c r="D3699" s="9">
        <v>15</v>
      </c>
      <c r="E3699" s="9">
        <v>2</v>
      </c>
      <c r="F3699" s="9">
        <v>10</v>
      </c>
      <c r="G3699" s="9">
        <v>6</v>
      </c>
    </row>
    <row r="3700" spans="1:7" x14ac:dyDescent="0.25">
      <c r="A3700" s="9">
        <v>2916002</v>
      </c>
      <c r="B3700" s="9">
        <v>29</v>
      </c>
      <c r="C3700" s="10">
        <v>212</v>
      </c>
      <c r="D3700" s="9">
        <v>16</v>
      </c>
      <c r="E3700" s="9">
        <v>2</v>
      </c>
      <c r="F3700" s="9">
        <v>25</v>
      </c>
      <c r="G3700" s="9">
        <v>21</v>
      </c>
    </row>
    <row r="3701" spans="1:7" x14ac:dyDescent="0.25">
      <c r="A3701" s="9">
        <v>2917002</v>
      </c>
      <c r="B3701" s="9">
        <v>29</v>
      </c>
      <c r="C3701" s="10">
        <v>226</v>
      </c>
      <c r="D3701" s="9">
        <v>17</v>
      </c>
      <c r="E3701" s="9">
        <v>2</v>
      </c>
      <c r="F3701" s="9">
        <v>11</v>
      </c>
      <c r="G3701" s="9">
        <v>7</v>
      </c>
    </row>
    <row r="3702" spans="1:7" x14ac:dyDescent="0.25">
      <c r="A3702" s="9">
        <v>2918002</v>
      </c>
      <c r="B3702" s="9">
        <v>29</v>
      </c>
      <c r="C3702" s="10">
        <v>240</v>
      </c>
      <c r="D3702" s="9">
        <v>18</v>
      </c>
      <c r="E3702" s="9">
        <v>2</v>
      </c>
      <c r="F3702" s="9">
        <v>26</v>
      </c>
      <c r="G3702" s="9">
        <v>22</v>
      </c>
    </row>
    <row r="3703" spans="1:7" x14ac:dyDescent="0.25">
      <c r="A3703" s="9">
        <v>2919002</v>
      </c>
      <c r="B3703" s="9">
        <v>29</v>
      </c>
      <c r="C3703" s="10">
        <v>254</v>
      </c>
      <c r="D3703" s="9">
        <v>19</v>
      </c>
      <c r="E3703" s="9">
        <v>2</v>
      </c>
      <c r="F3703" s="9">
        <v>12</v>
      </c>
      <c r="G3703" s="9">
        <v>8</v>
      </c>
    </row>
    <row r="3704" spans="1:7" x14ac:dyDescent="0.25">
      <c r="A3704" s="9">
        <v>2920002</v>
      </c>
      <c r="B3704" s="9">
        <v>29</v>
      </c>
      <c r="C3704" s="10">
        <v>268</v>
      </c>
      <c r="D3704" s="9">
        <v>20</v>
      </c>
      <c r="E3704" s="9">
        <v>2</v>
      </c>
      <c r="F3704" s="9">
        <v>27</v>
      </c>
      <c r="G3704" s="9">
        <v>23</v>
      </c>
    </row>
    <row r="3705" spans="1:7" x14ac:dyDescent="0.25">
      <c r="A3705" s="9">
        <v>2921002</v>
      </c>
      <c r="B3705" s="9">
        <v>29</v>
      </c>
      <c r="C3705" s="10">
        <v>282</v>
      </c>
      <c r="D3705" s="9">
        <v>21</v>
      </c>
      <c r="E3705" s="9">
        <v>2</v>
      </c>
      <c r="F3705" s="9">
        <v>13</v>
      </c>
      <c r="G3705" s="9">
        <v>9</v>
      </c>
    </row>
    <row r="3706" spans="1:7" x14ac:dyDescent="0.25">
      <c r="A3706" s="9">
        <v>2922002</v>
      </c>
      <c r="B3706" s="9">
        <v>29</v>
      </c>
      <c r="C3706" s="10">
        <v>296</v>
      </c>
      <c r="D3706" s="9">
        <v>22</v>
      </c>
      <c r="E3706" s="9">
        <v>2</v>
      </c>
      <c r="F3706" s="9">
        <v>28</v>
      </c>
      <c r="G3706" s="9">
        <v>24</v>
      </c>
    </row>
    <row r="3707" spans="1:7" x14ac:dyDescent="0.25">
      <c r="A3707" s="9">
        <v>2923002</v>
      </c>
      <c r="B3707" s="9">
        <v>29</v>
      </c>
      <c r="C3707" s="10">
        <v>310</v>
      </c>
      <c r="D3707" s="9">
        <v>23</v>
      </c>
      <c r="E3707" s="9">
        <v>2</v>
      </c>
      <c r="F3707" s="9">
        <v>14</v>
      </c>
      <c r="G3707" s="9">
        <v>10</v>
      </c>
    </row>
    <row r="3708" spans="1:7" x14ac:dyDescent="0.25">
      <c r="A3708" s="9">
        <v>2924002</v>
      </c>
      <c r="B3708" s="9">
        <v>29</v>
      </c>
      <c r="C3708" s="10">
        <v>324</v>
      </c>
      <c r="D3708" s="9">
        <v>24</v>
      </c>
      <c r="E3708" s="9">
        <v>2</v>
      </c>
      <c r="F3708" s="9">
        <v>29</v>
      </c>
      <c r="G3708" s="9">
        <v>25</v>
      </c>
    </row>
    <row r="3709" spans="1:7" x14ac:dyDescent="0.25">
      <c r="A3709" s="9">
        <v>2925002</v>
      </c>
      <c r="B3709" s="9">
        <v>29</v>
      </c>
      <c r="C3709" s="10">
        <v>338</v>
      </c>
      <c r="D3709" s="9">
        <v>25</v>
      </c>
      <c r="E3709" s="9">
        <v>2</v>
      </c>
      <c r="F3709" s="9">
        <v>15</v>
      </c>
      <c r="G3709" s="9">
        <v>11</v>
      </c>
    </row>
    <row r="3710" spans="1:7" x14ac:dyDescent="0.25">
      <c r="A3710" s="9">
        <v>2926002</v>
      </c>
      <c r="B3710" s="9">
        <v>29</v>
      </c>
      <c r="C3710" s="10">
        <v>352</v>
      </c>
      <c r="D3710" s="9">
        <v>26</v>
      </c>
      <c r="E3710" s="9">
        <v>2</v>
      </c>
      <c r="F3710" s="9">
        <v>1</v>
      </c>
      <c r="G3710" s="9">
        <v>26</v>
      </c>
    </row>
    <row r="3711" spans="1:7" x14ac:dyDescent="0.25">
      <c r="A3711" s="9">
        <v>2927002</v>
      </c>
      <c r="B3711" s="9">
        <v>29</v>
      </c>
      <c r="C3711" s="10">
        <v>366</v>
      </c>
      <c r="D3711" s="9">
        <v>27</v>
      </c>
      <c r="E3711" s="9">
        <v>2</v>
      </c>
      <c r="F3711" s="9">
        <v>16</v>
      </c>
      <c r="G3711" s="9">
        <v>12</v>
      </c>
    </row>
    <row r="3712" spans="1:7" x14ac:dyDescent="0.25">
      <c r="A3712" s="9">
        <v>2928002</v>
      </c>
      <c r="B3712" s="9">
        <v>29</v>
      </c>
      <c r="C3712" s="10">
        <v>380</v>
      </c>
      <c r="D3712" s="9">
        <v>28</v>
      </c>
      <c r="E3712" s="9">
        <v>2</v>
      </c>
      <c r="F3712" s="9">
        <v>2</v>
      </c>
      <c r="G3712" s="9">
        <v>27</v>
      </c>
    </row>
    <row r="3713" spans="1:7" x14ac:dyDescent="0.25">
      <c r="A3713" s="9">
        <v>2929002</v>
      </c>
      <c r="B3713" s="9">
        <v>29</v>
      </c>
      <c r="C3713" s="10">
        <v>394</v>
      </c>
      <c r="D3713" s="9">
        <v>29</v>
      </c>
      <c r="E3713" s="9">
        <v>2</v>
      </c>
      <c r="F3713" s="9">
        <v>17</v>
      </c>
      <c r="G3713" s="9">
        <v>13</v>
      </c>
    </row>
    <row r="3714" spans="1:7" x14ac:dyDescent="0.25">
      <c r="A3714" s="9">
        <v>2901003</v>
      </c>
      <c r="B3714" s="9">
        <v>29</v>
      </c>
      <c r="C3714" s="10">
        <v>3</v>
      </c>
      <c r="D3714" s="9">
        <v>1</v>
      </c>
      <c r="E3714" s="9">
        <v>3</v>
      </c>
      <c r="F3714" s="9">
        <v>4</v>
      </c>
      <c r="G3714" s="9">
        <v>27</v>
      </c>
    </row>
    <row r="3715" spans="1:7" x14ac:dyDescent="0.25">
      <c r="A3715" s="9">
        <v>2902003</v>
      </c>
      <c r="B3715" s="9">
        <v>29</v>
      </c>
      <c r="C3715" s="10">
        <v>17</v>
      </c>
      <c r="D3715" s="9">
        <v>2</v>
      </c>
      <c r="E3715" s="9">
        <v>3</v>
      </c>
      <c r="F3715" s="9">
        <v>19</v>
      </c>
      <c r="G3715" s="9">
        <v>13</v>
      </c>
    </row>
    <row r="3716" spans="1:7" x14ac:dyDescent="0.25">
      <c r="A3716" s="9">
        <v>2903003</v>
      </c>
      <c r="B3716" s="9">
        <v>29</v>
      </c>
      <c r="C3716" s="10">
        <v>31</v>
      </c>
      <c r="D3716" s="9">
        <v>3</v>
      </c>
      <c r="E3716" s="9">
        <v>3</v>
      </c>
      <c r="F3716" s="9">
        <v>5</v>
      </c>
      <c r="G3716" s="9">
        <v>28</v>
      </c>
    </row>
    <row r="3717" spans="1:7" x14ac:dyDescent="0.25">
      <c r="A3717" s="9">
        <v>2904003</v>
      </c>
      <c r="B3717" s="9">
        <v>29</v>
      </c>
      <c r="C3717" s="10">
        <v>45</v>
      </c>
      <c r="D3717" s="9">
        <v>4</v>
      </c>
      <c r="E3717" s="9">
        <v>3</v>
      </c>
      <c r="F3717" s="9">
        <v>20</v>
      </c>
      <c r="G3717" s="9">
        <v>14</v>
      </c>
    </row>
    <row r="3718" spans="1:7" x14ac:dyDescent="0.25">
      <c r="A3718" s="9">
        <v>2905003</v>
      </c>
      <c r="B3718" s="9">
        <v>29</v>
      </c>
      <c r="C3718" s="10">
        <v>59</v>
      </c>
      <c r="D3718" s="9">
        <v>5</v>
      </c>
      <c r="E3718" s="9">
        <v>3</v>
      </c>
      <c r="F3718" s="9">
        <v>6</v>
      </c>
      <c r="G3718" s="9">
        <v>29</v>
      </c>
    </row>
    <row r="3719" spans="1:7" x14ac:dyDescent="0.25">
      <c r="A3719" s="9">
        <v>2906003</v>
      </c>
      <c r="B3719" s="9">
        <v>29</v>
      </c>
      <c r="C3719" s="10">
        <v>73</v>
      </c>
      <c r="D3719" s="9">
        <v>6</v>
      </c>
      <c r="E3719" s="9">
        <v>3</v>
      </c>
      <c r="F3719" s="9">
        <v>21</v>
      </c>
      <c r="G3719" s="9">
        <v>15</v>
      </c>
    </row>
    <row r="3720" spans="1:7" x14ac:dyDescent="0.25">
      <c r="A3720" s="9">
        <v>2907003</v>
      </c>
      <c r="B3720" s="9">
        <v>29</v>
      </c>
      <c r="C3720" s="10">
        <v>87</v>
      </c>
      <c r="D3720" s="9">
        <v>7</v>
      </c>
      <c r="E3720" s="9">
        <v>3</v>
      </c>
      <c r="F3720" s="9">
        <v>7</v>
      </c>
      <c r="G3720" s="9">
        <v>1</v>
      </c>
    </row>
    <row r="3721" spans="1:7" x14ac:dyDescent="0.25">
      <c r="A3721" s="9">
        <v>2908003</v>
      </c>
      <c r="B3721" s="9">
        <v>29</v>
      </c>
      <c r="C3721" s="10">
        <v>101</v>
      </c>
      <c r="D3721" s="9">
        <v>8</v>
      </c>
      <c r="E3721" s="9">
        <v>3</v>
      </c>
      <c r="F3721" s="9">
        <v>22</v>
      </c>
      <c r="G3721" s="9">
        <v>16</v>
      </c>
    </row>
    <row r="3722" spans="1:7" x14ac:dyDescent="0.25">
      <c r="A3722" s="9">
        <v>2909003</v>
      </c>
      <c r="B3722" s="9">
        <v>29</v>
      </c>
      <c r="C3722" s="10">
        <v>115</v>
      </c>
      <c r="D3722" s="9">
        <v>9</v>
      </c>
      <c r="E3722" s="9">
        <v>3</v>
      </c>
      <c r="F3722" s="9">
        <v>8</v>
      </c>
      <c r="G3722" s="9">
        <v>2</v>
      </c>
    </row>
    <row r="3723" spans="1:7" x14ac:dyDescent="0.25">
      <c r="A3723" s="9">
        <v>2910003</v>
      </c>
      <c r="B3723" s="9">
        <v>29</v>
      </c>
      <c r="C3723" s="10">
        <v>129</v>
      </c>
      <c r="D3723" s="9">
        <v>10</v>
      </c>
      <c r="E3723" s="9">
        <v>3</v>
      </c>
      <c r="F3723" s="9">
        <v>23</v>
      </c>
      <c r="G3723" s="9">
        <v>17</v>
      </c>
    </row>
    <row r="3724" spans="1:7" x14ac:dyDescent="0.25">
      <c r="A3724" s="9">
        <v>2911003</v>
      </c>
      <c r="B3724" s="9">
        <v>29</v>
      </c>
      <c r="C3724" s="10">
        <v>143</v>
      </c>
      <c r="D3724" s="9">
        <v>11</v>
      </c>
      <c r="E3724" s="9">
        <v>3</v>
      </c>
      <c r="F3724" s="9">
        <v>9</v>
      </c>
      <c r="G3724" s="9">
        <v>3</v>
      </c>
    </row>
    <row r="3725" spans="1:7" x14ac:dyDescent="0.25">
      <c r="A3725" s="9">
        <v>2912003</v>
      </c>
      <c r="B3725" s="9">
        <v>29</v>
      </c>
      <c r="C3725" s="10">
        <v>157</v>
      </c>
      <c r="D3725" s="9">
        <v>12</v>
      </c>
      <c r="E3725" s="9">
        <v>3</v>
      </c>
      <c r="F3725" s="9">
        <v>24</v>
      </c>
      <c r="G3725" s="9">
        <v>18</v>
      </c>
    </row>
    <row r="3726" spans="1:7" x14ac:dyDescent="0.25">
      <c r="A3726" s="9">
        <v>2914003</v>
      </c>
      <c r="B3726" s="9">
        <v>29</v>
      </c>
      <c r="C3726" s="10">
        <v>173</v>
      </c>
      <c r="D3726" s="9">
        <v>14</v>
      </c>
      <c r="E3726" s="9">
        <v>3</v>
      </c>
      <c r="F3726" s="9">
        <v>10</v>
      </c>
      <c r="G3726" s="9">
        <v>4</v>
      </c>
    </row>
    <row r="3727" spans="1:7" x14ac:dyDescent="0.25">
      <c r="A3727" s="9">
        <v>2914003</v>
      </c>
      <c r="B3727" s="9">
        <v>29</v>
      </c>
      <c r="C3727" s="10">
        <v>174</v>
      </c>
      <c r="D3727" s="9">
        <v>14</v>
      </c>
      <c r="E3727" s="9">
        <v>3</v>
      </c>
      <c r="F3727" s="9">
        <v>25</v>
      </c>
      <c r="G3727" s="9">
        <v>19</v>
      </c>
    </row>
    <row r="3728" spans="1:7" x14ac:dyDescent="0.25">
      <c r="A3728" s="9">
        <v>2915003</v>
      </c>
      <c r="B3728" s="9">
        <v>29</v>
      </c>
      <c r="C3728" s="10">
        <v>199</v>
      </c>
      <c r="D3728" s="9">
        <v>15</v>
      </c>
      <c r="E3728" s="9">
        <v>3</v>
      </c>
      <c r="F3728" s="9">
        <v>11</v>
      </c>
      <c r="G3728" s="9">
        <v>5</v>
      </c>
    </row>
    <row r="3729" spans="1:7" x14ac:dyDescent="0.25">
      <c r="A3729" s="9">
        <v>2916003</v>
      </c>
      <c r="B3729" s="9">
        <v>29</v>
      </c>
      <c r="C3729" s="10">
        <v>213</v>
      </c>
      <c r="D3729" s="9">
        <v>16</v>
      </c>
      <c r="E3729" s="9">
        <v>3</v>
      </c>
      <c r="F3729" s="9">
        <v>26</v>
      </c>
      <c r="G3729" s="9">
        <v>20</v>
      </c>
    </row>
    <row r="3730" spans="1:7" x14ac:dyDescent="0.25">
      <c r="A3730" s="9">
        <v>2917003</v>
      </c>
      <c r="B3730" s="9">
        <v>29</v>
      </c>
      <c r="C3730" s="10">
        <v>227</v>
      </c>
      <c r="D3730" s="9">
        <v>17</v>
      </c>
      <c r="E3730" s="9">
        <v>3</v>
      </c>
      <c r="F3730" s="9">
        <v>12</v>
      </c>
      <c r="G3730" s="9">
        <v>6</v>
      </c>
    </row>
    <row r="3731" spans="1:7" x14ac:dyDescent="0.25">
      <c r="A3731" s="9">
        <v>2918003</v>
      </c>
      <c r="B3731" s="9">
        <v>29</v>
      </c>
      <c r="C3731" s="10">
        <v>241</v>
      </c>
      <c r="D3731" s="9">
        <v>18</v>
      </c>
      <c r="E3731" s="9">
        <v>3</v>
      </c>
      <c r="F3731" s="9">
        <v>27</v>
      </c>
      <c r="G3731" s="9">
        <v>21</v>
      </c>
    </row>
    <row r="3732" spans="1:7" x14ac:dyDescent="0.25">
      <c r="A3732" s="9">
        <v>2919003</v>
      </c>
      <c r="B3732" s="9">
        <v>29</v>
      </c>
      <c r="C3732" s="10">
        <v>255</v>
      </c>
      <c r="D3732" s="9">
        <v>19</v>
      </c>
      <c r="E3732" s="9">
        <v>3</v>
      </c>
      <c r="F3732" s="9">
        <v>13</v>
      </c>
      <c r="G3732" s="9">
        <v>7</v>
      </c>
    </row>
    <row r="3733" spans="1:7" x14ac:dyDescent="0.25">
      <c r="A3733" s="9">
        <v>2920003</v>
      </c>
      <c r="B3733" s="9">
        <v>29</v>
      </c>
      <c r="C3733" s="10">
        <v>269</v>
      </c>
      <c r="D3733" s="9">
        <v>20</v>
      </c>
      <c r="E3733" s="9">
        <v>3</v>
      </c>
      <c r="F3733" s="9">
        <v>28</v>
      </c>
      <c r="G3733" s="9">
        <v>22</v>
      </c>
    </row>
    <row r="3734" spans="1:7" x14ac:dyDescent="0.25">
      <c r="A3734" s="9">
        <v>2921003</v>
      </c>
      <c r="B3734" s="9">
        <v>29</v>
      </c>
      <c r="C3734" s="10">
        <v>283</v>
      </c>
      <c r="D3734" s="9">
        <v>21</v>
      </c>
      <c r="E3734" s="9">
        <v>3</v>
      </c>
      <c r="F3734" s="9">
        <v>14</v>
      </c>
      <c r="G3734" s="9">
        <v>8</v>
      </c>
    </row>
    <row r="3735" spans="1:7" x14ac:dyDescent="0.25">
      <c r="A3735" s="9">
        <v>2922003</v>
      </c>
      <c r="B3735" s="9">
        <v>29</v>
      </c>
      <c r="C3735" s="10">
        <v>297</v>
      </c>
      <c r="D3735" s="9">
        <v>22</v>
      </c>
      <c r="E3735" s="9">
        <v>3</v>
      </c>
      <c r="F3735" s="9">
        <v>29</v>
      </c>
      <c r="G3735" s="9">
        <v>23</v>
      </c>
    </row>
    <row r="3736" spans="1:7" x14ac:dyDescent="0.25">
      <c r="A3736" s="9">
        <v>2923003</v>
      </c>
      <c r="B3736" s="9">
        <v>29</v>
      </c>
      <c r="C3736" s="10">
        <v>311</v>
      </c>
      <c r="D3736" s="9">
        <v>23</v>
      </c>
      <c r="E3736" s="9">
        <v>3</v>
      </c>
      <c r="F3736" s="9">
        <v>15</v>
      </c>
      <c r="G3736" s="9">
        <v>9</v>
      </c>
    </row>
    <row r="3737" spans="1:7" x14ac:dyDescent="0.25">
      <c r="A3737" s="9">
        <v>2924003</v>
      </c>
      <c r="B3737" s="9">
        <v>29</v>
      </c>
      <c r="C3737" s="10">
        <v>325</v>
      </c>
      <c r="D3737" s="9">
        <v>24</v>
      </c>
      <c r="E3737" s="9">
        <v>3</v>
      </c>
      <c r="F3737" s="9">
        <v>1</v>
      </c>
      <c r="G3737" s="9">
        <v>24</v>
      </c>
    </row>
    <row r="3738" spans="1:7" x14ac:dyDescent="0.25">
      <c r="A3738" s="9">
        <v>2925003</v>
      </c>
      <c r="B3738" s="9">
        <v>29</v>
      </c>
      <c r="C3738" s="10">
        <v>339</v>
      </c>
      <c r="D3738" s="9">
        <v>25</v>
      </c>
      <c r="E3738" s="9">
        <v>3</v>
      </c>
      <c r="F3738" s="9">
        <v>16</v>
      </c>
      <c r="G3738" s="9">
        <v>10</v>
      </c>
    </row>
    <row r="3739" spans="1:7" x14ac:dyDescent="0.25">
      <c r="A3739" s="9">
        <v>2926003</v>
      </c>
      <c r="B3739" s="9">
        <v>29</v>
      </c>
      <c r="C3739" s="10">
        <v>353</v>
      </c>
      <c r="D3739" s="9">
        <v>26</v>
      </c>
      <c r="E3739" s="9">
        <v>3</v>
      </c>
      <c r="F3739" s="9">
        <v>2</v>
      </c>
      <c r="G3739" s="9">
        <v>25</v>
      </c>
    </row>
    <row r="3740" spans="1:7" x14ac:dyDescent="0.25">
      <c r="A3740" s="9">
        <v>2927003</v>
      </c>
      <c r="B3740" s="9">
        <v>29</v>
      </c>
      <c r="C3740" s="10">
        <v>367</v>
      </c>
      <c r="D3740" s="9">
        <v>27</v>
      </c>
      <c r="E3740" s="9">
        <v>3</v>
      </c>
      <c r="F3740" s="9">
        <v>17</v>
      </c>
      <c r="G3740" s="9">
        <v>11</v>
      </c>
    </row>
    <row r="3741" spans="1:7" x14ac:dyDescent="0.25">
      <c r="A3741" s="9">
        <v>2928003</v>
      </c>
      <c r="B3741" s="9">
        <v>29</v>
      </c>
      <c r="C3741" s="10">
        <v>381</v>
      </c>
      <c r="D3741" s="9">
        <v>28</v>
      </c>
      <c r="E3741" s="9">
        <v>3</v>
      </c>
      <c r="F3741" s="9">
        <v>3</v>
      </c>
      <c r="G3741" s="9">
        <v>26</v>
      </c>
    </row>
    <row r="3742" spans="1:7" x14ac:dyDescent="0.25">
      <c r="A3742" s="9">
        <v>2929003</v>
      </c>
      <c r="B3742" s="9">
        <v>29</v>
      </c>
      <c r="C3742" s="10">
        <v>395</v>
      </c>
      <c r="D3742" s="9">
        <v>29</v>
      </c>
      <c r="E3742" s="9">
        <v>3</v>
      </c>
      <c r="F3742" s="9">
        <v>18</v>
      </c>
      <c r="G3742" s="9">
        <v>12</v>
      </c>
    </row>
    <row r="3743" spans="1:7" x14ac:dyDescent="0.25">
      <c r="A3743" s="9">
        <v>2901004</v>
      </c>
      <c r="B3743" s="9">
        <v>29</v>
      </c>
      <c r="C3743" s="10">
        <v>4</v>
      </c>
      <c r="D3743" s="9">
        <v>1</v>
      </c>
      <c r="E3743" s="9">
        <v>4</v>
      </c>
      <c r="F3743" s="9">
        <v>5</v>
      </c>
      <c r="G3743" s="9">
        <v>26</v>
      </c>
    </row>
    <row r="3744" spans="1:7" x14ac:dyDescent="0.25">
      <c r="A3744" s="9">
        <v>2902004</v>
      </c>
      <c r="B3744" s="9">
        <v>29</v>
      </c>
      <c r="C3744" s="10">
        <v>18</v>
      </c>
      <c r="D3744" s="9">
        <v>2</v>
      </c>
      <c r="E3744" s="9">
        <v>4</v>
      </c>
      <c r="F3744" s="9">
        <v>20</v>
      </c>
      <c r="G3744" s="9">
        <v>12</v>
      </c>
    </row>
    <row r="3745" spans="1:7" x14ac:dyDescent="0.25">
      <c r="A3745" s="9">
        <v>2903004</v>
      </c>
      <c r="B3745" s="9">
        <v>29</v>
      </c>
      <c r="C3745" s="10">
        <v>32</v>
      </c>
      <c r="D3745" s="9">
        <v>3</v>
      </c>
      <c r="E3745" s="9">
        <v>4</v>
      </c>
      <c r="F3745" s="9">
        <v>6</v>
      </c>
      <c r="G3745" s="9">
        <v>27</v>
      </c>
    </row>
    <row r="3746" spans="1:7" x14ac:dyDescent="0.25">
      <c r="A3746" s="9">
        <v>2904004</v>
      </c>
      <c r="B3746" s="9">
        <v>29</v>
      </c>
      <c r="C3746" s="10">
        <v>46</v>
      </c>
      <c r="D3746" s="9">
        <v>4</v>
      </c>
      <c r="E3746" s="9">
        <v>4</v>
      </c>
      <c r="F3746" s="9">
        <v>21</v>
      </c>
      <c r="G3746" s="9">
        <v>13</v>
      </c>
    </row>
    <row r="3747" spans="1:7" x14ac:dyDescent="0.25">
      <c r="A3747" s="9">
        <v>2905004</v>
      </c>
      <c r="B3747" s="9">
        <v>29</v>
      </c>
      <c r="C3747" s="10">
        <v>60</v>
      </c>
      <c r="D3747" s="9">
        <v>5</v>
      </c>
      <c r="E3747" s="9">
        <v>4</v>
      </c>
      <c r="F3747" s="9">
        <v>7</v>
      </c>
      <c r="G3747" s="9">
        <v>28</v>
      </c>
    </row>
    <row r="3748" spans="1:7" x14ac:dyDescent="0.25">
      <c r="A3748" s="9">
        <v>2906004</v>
      </c>
      <c r="B3748" s="9">
        <v>29</v>
      </c>
      <c r="C3748" s="10">
        <v>74</v>
      </c>
      <c r="D3748" s="9">
        <v>6</v>
      </c>
      <c r="E3748" s="9">
        <v>4</v>
      </c>
      <c r="F3748" s="9">
        <v>22</v>
      </c>
      <c r="G3748" s="9">
        <v>14</v>
      </c>
    </row>
    <row r="3749" spans="1:7" x14ac:dyDescent="0.25">
      <c r="A3749" s="9">
        <v>2907004</v>
      </c>
      <c r="B3749" s="9">
        <v>29</v>
      </c>
      <c r="C3749" s="10">
        <v>88</v>
      </c>
      <c r="D3749" s="9">
        <v>7</v>
      </c>
      <c r="E3749" s="9">
        <v>4</v>
      </c>
      <c r="F3749" s="9">
        <v>8</v>
      </c>
      <c r="G3749" s="9">
        <v>29</v>
      </c>
    </row>
    <row r="3750" spans="1:7" x14ac:dyDescent="0.25">
      <c r="A3750" s="9">
        <v>2908004</v>
      </c>
      <c r="B3750" s="9">
        <v>29</v>
      </c>
      <c r="C3750" s="10">
        <v>102</v>
      </c>
      <c r="D3750" s="9">
        <v>8</v>
      </c>
      <c r="E3750" s="9">
        <v>4</v>
      </c>
      <c r="F3750" s="9">
        <v>23</v>
      </c>
      <c r="G3750" s="9">
        <v>15</v>
      </c>
    </row>
    <row r="3751" spans="1:7" x14ac:dyDescent="0.25">
      <c r="A3751" s="9">
        <v>2909004</v>
      </c>
      <c r="B3751" s="9">
        <v>29</v>
      </c>
      <c r="C3751" s="10">
        <v>116</v>
      </c>
      <c r="D3751" s="9">
        <v>9</v>
      </c>
      <c r="E3751" s="9">
        <v>4</v>
      </c>
      <c r="F3751" s="9">
        <v>9</v>
      </c>
      <c r="G3751" s="9">
        <v>1</v>
      </c>
    </row>
    <row r="3752" spans="1:7" x14ac:dyDescent="0.25">
      <c r="A3752" s="9">
        <v>2910004</v>
      </c>
      <c r="B3752" s="9">
        <v>29</v>
      </c>
      <c r="C3752" s="10">
        <v>130</v>
      </c>
      <c r="D3752" s="9">
        <v>10</v>
      </c>
      <c r="E3752" s="9">
        <v>4</v>
      </c>
      <c r="F3752" s="9">
        <v>24</v>
      </c>
      <c r="G3752" s="9">
        <v>16</v>
      </c>
    </row>
    <row r="3753" spans="1:7" x14ac:dyDescent="0.25">
      <c r="A3753" s="9">
        <v>2911004</v>
      </c>
      <c r="B3753" s="9">
        <v>29</v>
      </c>
      <c r="C3753" s="10">
        <v>144</v>
      </c>
      <c r="D3753" s="9">
        <v>11</v>
      </c>
      <c r="E3753" s="9">
        <v>4</v>
      </c>
      <c r="F3753" s="9">
        <v>10</v>
      </c>
      <c r="G3753" s="9">
        <v>2</v>
      </c>
    </row>
    <row r="3754" spans="1:7" x14ac:dyDescent="0.25">
      <c r="A3754" s="9">
        <v>2912004</v>
      </c>
      <c r="B3754" s="9">
        <v>29</v>
      </c>
      <c r="C3754" s="10">
        <v>158</v>
      </c>
      <c r="D3754" s="9">
        <v>12</v>
      </c>
      <c r="E3754" s="9">
        <v>4</v>
      </c>
      <c r="F3754" s="9">
        <v>25</v>
      </c>
      <c r="G3754" s="9">
        <v>17</v>
      </c>
    </row>
    <row r="3755" spans="1:7" x14ac:dyDescent="0.25">
      <c r="A3755" s="9">
        <v>2914004</v>
      </c>
      <c r="B3755" s="9">
        <v>29</v>
      </c>
      <c r="C3755" s="10">
        <v>175</v>
      </c>
      <c r="D3755" s="9">
        <v>14</v>
      </c>
      <c r="E3755" s="9">
        <v>4</v>
      </c>
      <c r="F3755" s="9">
        <v>11</v>
      </c>
      <c r="G3755" s="9">
        <v>3</v>
      </c>
    </row>
    <row r="3756" spans="1:7" x14ac:dyDescent="0.25">
      <c r="A3756" s="9">
        <v>2914004</v>
      </c>
      <c r="B3756" s="9">
        <v>29</v>
      </c>
      <c r="C3756" s="10">
        <v>176</v>
      </c>
      <c r="D3756" s="9">
        <v>14</v>
      </c>
      <c r="E3756" s="9">
        <v>4</v>
      </c>
      <c r="F3756" s="9">
        <v>26</v>
      </c>
      <c r="G3756" s="9">
        <v>18</v>
      </c>
    </row>
    <row r="3757" spans="1:7" x14ac:dyDescent="0.25">
      <c r="A3757" s="9">
        <v>2915004</v>
      </c>
      <c r="B3757" s="9">
        <v>29</v>
      </c>
      <c r="C3757" s="10">
        <v>200</v>
      </c>
      <c r="D3757" s="9">
        <v>15</v>
      </c>
      <c r="E3757" s="9">
        <v>4</v>
      </c>
      <c r="F3757" s="9">
        <v>12</v>
      </c>
      <c r="G3757" s="9">
        <v>4</v>
      </c>
    </row>
    <row r="3758" spans="1:7" x14ac:dyDescent="0.25">
      <c r="A3758" s="9">
        <v>2916004</v>
      </c>
      <c r="B3758" s="9">
        <v>29</v>
      </c>
      <c r="C3758" s="10">
        <v>214</v>
      </c>
      <c r="D3758" s="9">
        <v>16</v>
      </c>
      <c r="E3758" s="9">
        <v>4</v>
      </c>
      <c r="F3758" s="9">
        <v>27</v>
      </c>
      <c r="G3758" s="9">
        <v>19</v>
      </c>
    </row>
    <row r="3759" spans="1:7" x14ac:dyDescent="0.25">
      <c r="A3759" s="9">
        <v>2917004</v>
      </c>
      <c r="B3759" s="9">
        <v>29</v>
      </c>
      <c r="C3759" s="10">
        <v>228</v>
      </c>
      <c r="D3759" s="9">
        <v>17</v>
      </c>
      <c r="E3759" s="9">
        <v>4</v>
      </c>
      <c r="F3759" s="9">
        <v>13</v>
      </c>
      <c r="G3759" s="9">
        <v>5</v>
      </c>
    </row>
    <row r="3760" spans="1:7" x14ac:dyDescent="0.25">
      <c r="A3760" s="9">
        <v>2918004</v>
      </c>
      <c r="B3760" s="9">
        <v>29</v>
      </c>
      <c r="C3760" s="10">
        <v>242</v>
      </c>
      <c r="D3760" s="9">
        <v>18</v>
      </c>
      <c r="E3760" s="9">
        <v>4</v>
      </c>
      <c r="F3760" s="9">
        <v>28</v>
      </c>
      <c r="G3760" s="9">
        <v>20</v>
      </c>
    </row>
    <row r="3761" spans="1:7" x14ac:dyDescent="0.25">
      <c r="A3761" s="9">
        <v>2919004</v>
      </c>
      <c r="B3761" s="9">
        <v>29</v>
      </c>
      <c r="C3761" s="10">
        <v>256</v>
      </c>
      <c r="D3761" s="9">
        <v>19</v>
      </c>
      <c r="E3761" s="9">
        <v>4</v>
      </c>
      <c r="F3761" s="9">
        <v>14</v>
      </c>
      <c r="G3761" s="9">
        <v>6</v>
      </c>
    </row>
    <row r="3762" spans="1:7" x14ac:dyDescent="0.25">
      <c r="A3762" s="9">
        <v>2920004</v>
      </c>
      <c r="B3762" s="9">
        <v>29</v>
      </c>
      <c r="C3762" s="10">
        <v>270</v>
      </c>
      <c r="D3762" s="9">
        <v>20</v>
      </c>
      <c r="E3762" s="9">
        <v>4</v>
      </c>
      <c r="F3762" s="9">
        <v>29</v>
      </c>
      <c r="G3762" s="9">
        <v>21</v>
      </c>
    </row>
    <row r="3763" spans="1:7" x14ac:dyDescent="0.25">
      <c r="A3763" s="9">
        <v>2921004</v>
      </c>
      <c r="B3763" s="9">
        <v>29</v>
      </c>
      <c r="C3763" s="10">
        <v>284</v>
      </c>
      <c r="D3763" s="9">
        <v>21</v>
      </c>
      <c r="E3763" s="9">
        <v>4</v>
      </c>
      <c r="F3763" s="9">
        <v>15</v>
      </c>
      <c r="G3763" s="9">
        <v>7</v>
      </c>
    </row>
    <row r="3764" spans="1:7" x14ac:dyDescent="0.25">
      <c r="A3764" s="9">
        <v>2922004</v>
      </c>
      <c r="B3764" s="9">
        <v>29</v>
      </c>
      <c r="C3764" s="10">
        <v>298</v>
      </c>
      <c r="D3764" s="9">
        <v>22</v>
      </c>
      <c r="E3764" s="9">
        <v>4</v>
      </c>
      <c r="F3764" s="9">
        <v>1</v>
      </c>
      <c r="G3764" s="9">
        <v>22</v>
      </c>
    </row>
    <row r="3765" spans="1:7" x14ac:dyDescent="0.25">
      <c r="A3765" s="9">
        <v>2923004</v>
      </c>
      <c r="B3765" s="9">
        <v>29</v>
      </c>
      <c r="C3765" s="10">
        <v>312</v>
      </c>
      <c r="D3765" s="9">
        <v>23</v>
      </c>
      <c r="E3765" s="9">
        <v>4</v>
      </c>
      <c r="F3765" s="9">
        <v>16</v>
      </c>
      <c r="G3765" s="9">
        <v>8</v>
      </c>
    </row>
    <row r="3766" spans="1:7" x14ac:dyDescent="0.25">
      <c r="A3766" s="9">
        <v>2924004</v>
      </c>
      <c r="B3766" s="9">
        <v>29</v>
      </c>
      <c r="C3766" s="10">
        <v>326</v>
      </c>
      <c r="D3766" s="9">
        <v>24</v>
      </c>
      <c r="E3766" s="9">
        <v>4</v>
      </c>
      <c r="F3766" s="9">
        <v>2</v>
      </c>
      <c r="G3766" s="9">
        <v>23</v>
      </c>
    </row>
    <row r="3767" spans="1:7" x14ac:dyDescent="0.25">
      <c r="A3767" s="9">
        <v>2925004</v>
      </c>
      <c r="B3767" s="9">
        <v>29</v>
      </c>
      <c r="C3767" s="10">
        <v>340</v>
      </c>
      <c r="D3767" s="9">
        <v>25</v>
      </c>
      <c r="E3767" s="9">
        <v>4</v>
      </c>
      <c r="F3767" s="9">
        <v>17</v>
      </c>
      <c r="G3767" s="9">
        <v>9</v>
      </c>
    </row>
    <row r="3768" spans="1:7" x14ac:dyDescent="0.25">
      <c r="A3768" s="9">
        <v>2926004</v>
      </c>
      <c r="B3768" s="9">
        <v>29</v>
      </c>
      <c r="C3768" s="10">
        <v>354</v>
      </c>
      <c r="D3768" s="9">
        <v>26</v>
      </c>
      <c r="E3768" s="9">
        <v>4</v>
      </c>
      <c r="F3768" s="9">
        <v>3</v>
      </c>
      <c r="G3768" s="9">
        <v>24</v>
      </c>
    </row>
    <row r="3769" spans="1:7" x14ac:dyDescent="0.25">
      <c r="A3769" s="9">
        <v>2927004</v>
      </c>
      <c r="B3769" s="9">
        <v>29</v>
      </c>
      <c r="C3769" s="10">
        <v>368</v>
      </c>
      <c r="D3769" s="9">
        <v>27</v>
      </c>
      <c r="E3769" s="9">
        <v>4</v>
      </c>
      <c r="F3769" s="9">
        <v>18</v>
      </c>
      <c r="G3769" s="9">
        <v>10</v>
      </c>
    </row>
    <row r="3770" spans="1:7" x14ac:dyDescent="0.25">
      <c r="A3770" s="9">
        <v>2928004</v>
      </c>
      <c r="B3770" s="9">
        <v>29</v>
      </c>
      <c r="C3770" s="10">
        <v>382</v>
      </c>
      <c r="D3770" s="9">
        <v>28</v>
      </c>
      <c r="E3770" s="9">
        <v>4</v>
      </c>
      <c r="F3770" s="9">
        <v>4</v>
      </c>
      <c r="G3770" s="9">
        <v>25</v>
      </c>
    </row>
    <row r="3771" spans="1:7" x14ac:dyDescent="0.25">
      <c r="A3771" s="9">
        <v>2929004</v>
      </c>
      <c r="B3771" s="9">
        <v>29</v>
      </c>
      <c r="C3771" s="10">
        <v>396</v>
      </c>
      <c r="D3771" s="9">
        <v>29</v>
      </c>
      <c r="E3771" s="9">
        <v>4</v>
      </c>
      <c r="F3771" s="9">
        <v>19</v>
      </c>
      <c r="G3771" s="9">
        <v>11</v>
      </c>
    </row>
    <row r="3772" spans="1:7" x14ac:dyDescent="0.25">
      <c r="A3772" s="9">
        <v>2901005</v>
      </c>
      <c r="B3772" s="9">
        <v>29</v>
      </c>
      <c r="C3772" s="10">
        <v>5</v>
      </c>
      <c r="D3772" s="9">
        <v>1</v>
      </c>
      <c r="E3772" s="9">
        <v>5</v>
      </c>
      <c r="F3772" s="9">
        <v>6</v>
      </c>
      <c r="G3772" s="9">
        <v>25</v>
      </c>
    </row>
    <row r="3773" spans="1:7" x14ac:dyDescent="0.25">
      <c r="A3773" s="9">
        <v>2902005</v>
      </c>
      <c r="B3773" s="9">
        <v>29</v>
      </c>
      <c r="C3773" s="10">
        <v>19</v>
      </c>
      <c r="D3773" s="9">
        <v>2</v>
      </c>
      <c r="E3773" s="9">
        <v>5</v>
      </c>
      <c r="F3773" s="9">
        <v>21</v>
      </c>
      <c r="G3773" s="9">
        <v>11</v>
      </c>
    </row>
    <row r="3774" spans="1:7" x14ac:dyDescent="0.25">
      <c r="A3774" s="9">
        <v>2903005</v>
      </c>
      <c r="B3774" s="9">
        <v>29</v>
      </c>
      <c r="C3774" s="10">
        <v>33</v>
      </c>
      <c r="D3774" s="9">
        <v>3</v>
      </c>
      <c r="E3774" s="9">
        <v>5</v>
      </c>
      <c r="F3774" s="9">
        <v>7</v>
      </c>
      <c r="G3774" s="9">
        <v>26</v>
      </c>
    </row>
    <row r="3775" spans="1:7" x14ac:dyDescent="0.25">
      <c r="A3775" s="9">
        <v>2904005</v>
      </c>
      <c r="B3775" s="9">
        <v>29</v>
      </c>
      <c r="C3775" s="10">
        <v>47</v>
      </c>
      <c r="D3775" s="9">
        <v>4</v>
      </c>
      <c r="E3775" s="9">
        <v>5</v>
      </c>
      <c r="F3775" s="9">
        <v>22</v>
      </c>
      <c r="G3775" s="9">
        <v>12</v>
      </c>
    </row>
    <row r="3776" spans="1:7" x14ac:dyDescent="0.25">
      <c r="A3776" s="9">
        <v>2905005</v>
      </c>
      <c r="B3776" s="9">
        <v>29</v>
      </c>
      <c r="C3776" s="10">
        <v>61</v>
      </c>
      <c r="D3776" s="9">
        <v>5</v>
      </c>
      <c r="E3776" s="9">
        <v>5</v>
      </c>
      <c r="F3776" s="9">
        <v>8</v>
      </c>
      <c r="G3776" s="9">
        <v>27</v>
      </c>
    </row>
    <row r="3777" spans="1:7" x14ac:dyDescent="0.25">
      <c r="A3777" s="9">
        <v>2906005</v>
      </c>
      <c r="B3777" s="9">
        <v>29</v>
      </c>
      <c r="C3777" s="10">
        <v>75</v>
      </c>
      <c r="D3777" s="9">
        <v>6</v>
      </c>
      <c r="E3777" s="9">
        <v>5</v>
      </c>
      <c r="F3777" s="9">
        <v>23</v>
      </c>
      <c r="G3777" s="9">
        <v>13</v>
      </c>
    </row>
    <row r="3778" spans="1:7" x14ac:dyDescent="0.25">
      <c r="A3778" s="9">
        <v>2907005</v>
      </c>
      <c r="B3778" s="9">
        <v>29</v>
      </c>
      <c r="C3778" s="10">
        <v>89</v>
      </c>
      <c r="D3778" s="9">
        <v>7</v>
      </c>
      <c r="E3778" s="9">
        <v>5</v>
      </c>
      <c r="F3778" s="9">
        <v>9</v>
      </c>
      <c r="G3778" s="9">
        <v>28</v>
      </c>
    </row>
    <row r="3779" spans="1:7" x14ac:dyDescent="0.25">
      <c r="A3779" s="9">
        <v>2908005</v>
      </c>
      <c r="B3779" s="9">
        <v>29</v>
      </c>
      <c r="C3779" s="10">
        <v>103</v>
      </c>
      <c r="D3779" s="9">
        <v>8</v>
      </c>
      <c r="E3779" s="9">
        <v>5</v>
      </c>
      <c r="F3779" s="9">
        <v>24</v>
      </c>
      <c r="G3779" s="9">
        <v>14</v>
      </c>
    </row>
    <row r="3780" spans="1:7" x14ac:dyDescent="0.25">
      <c r="A3780" s="9">
        <v>2909005</v>
      </c>
      <c r="B3780" s="9">
        <v>29</v>
      </c>
      <c r="C3780" s="10">
        <v>117</v>
      </c>
      <c r="D3780" s="9">
        <v>9</v>
      </c>
      <c r="E3780" s="9">
        <v>5</v>
      </c>
      <c r="F3780" s="9">
        <v>10</v>
      </c>
      <c r="G3780" s="9">
        <v>29</v>
      </c>
    </row>
    <row r="3781" spans="1:7" x14ac:dyDescent="0.25">
      <c r="A3781" s="9">
        <v>2910005</v>
      </c>
      <c r="B3781" s="9">
        <v>29</v>
      </c>
      <c r="C3781" s="10">
        <v>131</v>
      </c>
      <c r="D3781" s="9">
        <v>10</v>
      </c>
      <c r="E3781" s="9">
        <v>5</v>
      </c>
      <c r="F3781" s="9">
        <v>25</v>
      </c>
      <c r="G3781" s="9">
        <v>15</v>
      </c>
    </row>
    <row r="3782" spans="1:7" x14ac:dyDescent="0.25">
      <c r="A3782" s="9">
        <v>2911005</v>
      </c>
      <c r="B3782" s="9">
        <v>29</v>
      </c>
      <c r="C3782" s="10">
        <v>145</v>
      </c>
      <c r="D3782" s="9">
        <v>11</v>
      </c>
      <c r="E3782" s="9">
        <v>5</v>
      </c>
      <c r="F3782" s="9">
        <v>11</v>
      </c>
      <c r="G3782" s="9">
        <v>1</v>
      </c>
    </row>
    <row r="3783" spans="1:7" x14ac:dyDescent="0.25">
      <c r="A3783" s="9">
        <v>2912005</v>
      </c>
      <c r="B3783" s="9">
        <v>29</v>
      </c>
      <c r="C3783" s="10">
        <v>159</v>
      </c>
      <c r="D3783" s="9">
        <v>12</v>
      </c>
      <c r="E3783" s="9">
        <v>5</v>
      </c>
      <c r="F3783" s="9">
        <v>26</v>
      </c>
      <c r="G3783" s="9">
        <v>16</v>
      </c>
    </row>
    <row r="3784" spans="1:7" x14ac:dyDescent="0.25">
      <c r="A3784" s="9">
        <v>2914005</v>
      </c>
      <c r="B3784" s="9">
        <v>29</v>
      </c>
      <c r="C3784" s="10">
        <v>177</v>
      </c>
      <c r="D3784" s="9">
        <v>14</v>
      </c>
      <c r="E3784" s="9">
        <v>5</v>
      </c>
      <c r="F3784" s="9">
        <v>12</v>
      </c>
      <c r="G3784" s="9">
        <v>2</v>
      </c>
    </row>
    <row r="3785" spans="1:7" x14ac:dyDescent="0.25">
      <c r="A3785" s="9">
        <v>2914005</v>
      </c>
      <c r="B3785" s="9">
        <v>29</v>
      </c>
      <c r="C3785" s="10">
        <v>178</v>
      </c>
      <c r="D3785" s="9">
        <v>14</v>
      </c>
      <c r="E3785" s="9">
        <v>5</v>
      </c>
      <c r="F3785" s="9">
        <v>27</v>
      </c>
      <c r="G3785" s="9">
        <v>17</v>
      </c>
    </row>
    <row r="3786" spans="1:7" x14ac:dyDescent="0.25">
      <c r="A3786" s="9">
        <v>2915005</v>
      </c>
      <c r="B3786" s="9">
        <v>29</v>
      </c>
      <c r="C3786" s="10">
        <v>201</v>
      </c>
      <c r="D3786" s="9">
        <v>15</v>
      </c>
      <c r="E3786" s="9">
        <v>5</v>
      </c>
      <c r="F3786" s="9">
        <v>13</v>
      </c>
      <c r="G3786" s="9">
        <v>3</v>
      </c>
    </row>
    <row r="3787" spans="1:7" x14ac:dyDescent="0.25">
      <c r="A3787" s="9">
        <v>2916005</v>
      </c>
      <c r="B3787" s="9">
        <v>29</v>
      </c>
      <c r="C3787" s="10">
        <v>215</v>
      </c>
      <c r="D3787" s="9">
        <v>16</v>
      </c>
      <c r="E3787" s="9">
        <v>5</v>
      </c>
      <c r="F3787" s="9">
        <v>28</v>
      </c>
      <c r="G3787" s="9">
        <v>18</v>
      </c>
    </row>
    <row r="3788" spans="1:7" x14ac:dyDescent="0.25">
      <c r="A3788" s="9">
        <v>2917005</v>
      </c>
      <c r="B3788" s="9">
        <v>29</v>
      </c>
      <c r="C3788" s="10">
        <v>229</v>
      </c>
      <c r="D3788" s="9">
        <v>17</v>
      </c>
      <c r="E3788" s="9">
        <v>5</v>
      </c>
      <c r="F3788" s="9">
        <v>14</v>
      </c>
      <c r="G3788" s="9">
        <v>4</v>
      </c>
    </row>
    <row r="3789" spans="1:7" x14ac:dyDescent="0.25">
      <c r="A3789" s="9">
        <v>2918005</v>
      </c>
      <c r="B3789" s="9">
        <v>29</v>
      </c>
      <c r="C3789" s="10">
        <v>243</v>
      </c>
      <c r="D3789" s="9">
        <v>18</v>
      </c>
      <c r="E3789" s="9">
        <v>5</v>
      </c>
      <c r="F3789" s="9">
        <v>29</v>
      </c>
      <c r="G3789" s="9">
        <v>19</v>
      </c>
    </row>
    <row r="3790" spans="1:7" x14ac:dyDescent="0.25">
      <c r="A3790" s="9">
        <v>2919005</v>
      </c>
      <c r="B3790" s="9">
        <v>29</v>
      </c>
      <c r="C3790" s="10">
        <v>257</v>
      </c>
      <c r="D3790" s="9">
        <v>19</v>
      </c>
      <c r="E3790" s="9">
        <v>5</v>
      </c>
      <c r="F3790" s="9">
        <v>15</v>
      </c>
      <c r="G3790" s="9">
        <v>5</v>
      </c>
    </row>
    <row r="3791" spans="1:7" x14ac:dyDescent="0.25">
      <c r="A3791" s="9">
        <v>2920005</v>
      </c>
      <c r="B3791" s="9">
        <v>29</v>
      </c>
      <c r="C3791" s="10">
        <v>271</v>
      </c>
      <c r="D3791" s="9">
        <v>20</v>
      </c>
      <c r="E3791" s="9">
        <v>5</v>
      </c>
      <c r="F3791" s="9">
        <v>1</v>
      </c>
      <c r="G3791" s="9">
        <v>20</v>
      </c>
    </row>
    <row r="3792" spans="1:7" x14ac:dyDescent="0.25">
      <c r="A3792" s="9">
        <v>2921005</v>
      </c>
      <c r="B3792" s="9">
        <v>29</v>
      </c>
      <c r="C3792" s="10">
        <v>285</v>
      </c>
      <c r="D3792" s="9">
        <v>21</v>
      </c>
      <c r="E3792" s="9">
        <v>5</v>
      </c>
      <c r="F3792" s="9">
        <v>16</v>
      </c>
      <c r="G3792" s="9">
        <v>6</v>
      </c>
    </row>
    <row r="3793" spans="1:7" x14ac:dyDescent="0.25">
      <c r="A3793" s="9">
        <v>2922005</v>
      </c>
      <c r="B3793" s="9">
        <v>29</v>
      </c>
      <c r="C3793" s="10">
        <v>299</v>
      </c>
      <c r="D3793" s="9">
        <v>22</v>
      </c>
      <c r="E3793" s="9">
        <v>5</v>
      </c>
      <c r="F3793" s="9">
        <v>2</v>
      </c>
      <c r="G3793" s="9">
        <v>21</v>
      </c>
    </row>
    <row r="3794" spans="1:7" x14ac:dyDescent="0.25">
      <c r="A3794" s="9">
        <v>2923005</v>
      </c>
      <c r="B3794" s="9">
        <v>29</v>
      </c>
      <c r="C3794" s="10">
        <v>313</v>
      </c>
      <c r="D3794" s="9">
        <v>23</v>
      </c>
      <c r="E3794" s="9">
        <v>5</v>
      </c>
      <c r="F3794" s="9">
        <v>17</v>
      </c>
      <c r="G3794" s="9">
        <v>7</v>
      </c>
    </row>
    <row r="3795" spans="1:7" x14ac:dyDescent="0.25">
      <c r="A3795" s="9">
        <v>2924005</v>
      </c>
      <c r="B3795" s="9">
        <v>29</v>
      </c>
      <c r="C3795" s="10">
        <v>327</v>
      </c>
      <c r="D3795" s="9">
        <v>24</v>
      </c>
      <c r="E3795" s="9">
        <v>5</v>
      </c>
      <c r="F3795" s="9">
        <v>3</v>
      </c>
      <c r="G3795" s="9">
        <v>22</v>
      </c>
    </row>
    <row r="3796" spans="1:7" x14ac:dyDescent="0.25">
      <c r="A3796" s="9">
        <v>2925005</v>
      </c>
      <c r="B3796" s="9">
        <v>29</v>
      </c>
      <c r="C3796" s="10">
        <v>341</v>
      </c>
      <c r="D3796" s="9">
        <v>25</v>
      </c>
      <c r="E3796" s="9">
        <v>5</v>
      </c>
      <c r="F3796" s="9">
        <v>18</v>
      </c>
      <c r="G3796" s="9">
        <v>8</v>
      </c>
    </row>
    <row r="3797" spans="1:7" x14ac:dyDescent="0.25">
      <c r="A3797" s="9">
        <v>2926005</v>
      </c>
      <c r="B3797" s="9">
        <v>29</v>
      </c>
      <c r="C3797" s="10">
        <v>355</v>
      </c>
      <c r="D3797" s="9">
        <v>26</v>
      </c>
      <c r="E3797" s="9">
        <v>5</v>
      </c>
      <c r="F3797" s="9">
        <v>4</v>
      </c>
      <c r="G3797" s="9">
        <v>23</v>
      </c>
    </row>
    <row r="3798" spans="1:7" x14ac:dyDescent="0.25">
      <c r="A3798" s="9">
        <v>2927005</v>
      </c>
      <c r="B3798" s="9">
        <v>29</v>
      </c>
      <c r="C3798" s="10">
        <v>369</v>
      </c>
      <c r="D3798" s="9">
        <v>27</v>
      </c>
      <c r="E3798" s="9">
        <v>5</v>
      </c>
      <c r="F3798" s="9">
        <v>19</v>
      </c>
      <c r="G3798" s="9">
        <v>9</v>
      </c>
    </row>
    <row r="3799" spans="1:7" x14ac:dyDescent="0.25">
      <c r="A3799" s="9">
        <v>2928005</v>
      </c>
      <c r="B3799" s="9">
        <v>29</v>
      </c>
      <c r="C3799" s="10">
        <v>383</v>
      </c>
      <c r="D3799" s="9">
        <v>28</v>
      </c>
      <c r="E3799" s="9">
        <v>5</v>
      </c>
      <c r="F3799" s="9">
        <v>5</v>
      </c>
      <c r="G3799" s="9">
        <v>24</v>
      </c>
    </row>
    <row r="3800" spans="1:7" x14ac:dyDescent="0.25">
      <c r="A3800" s="9">
        <v>2929005</v>
      </c>
      <c r="B3800" s="9">
        <v>29</v>
      </c>
      <c r="C3800" s="10">
        <v>397</v>
      </c>
      <c r="D3800" s="9">
        <v>29</v>
      </c>
      <c r="E3800" s="9">
        <v>5</v>
      </c>
      <c r="F3800" s="9">
        <v>20</v>
      </c>
      <c r="G3800" s="9">
        <v>10</v>
      </c>
    </row>
    <row r="3801" spans="1:7" x14ac:dyDescent="0.25">
      <c r="A3801" s="9">
        <v>2901006</v>
      </c>
      <c r="B3801" s="9">
        <v>29</v>
      </c>
      <c r="C3801" s="10">
        <v>6</v>
      </c>
      <c r="D3801" s="9">
        <v>1</v>
      </c>
      <c r="E3801" s="9">
        <v>6</v>
      </c>
      <c r="F3801" s="9">
        <v>7</v>
      </c>
      <c r="G3801" s="9">
        <v>24</v>
      </c>
    </row>
    <row r="3802" spans="1:7" x14ac:dyDescent="0.25">
      <c r="A3802" s="9">
        <v>2902006</v>
      </c>
      <c r="B3802" s="9">
        <v>29</v>
      </c>
      <c r="C3802" s="10">
        <v>20</v>
      </c>
      <c r="D3802" s="9">
        <v>2</v>
      </c>
      <c r="E3802" s="9">
        <v>6</v>
      </c>
      <c r="F3802" s="9">
        <v>22</v>
      </c>
      <c r="G3802" s="9">
        <v>10</v>
      </c>
    </row>
    <row r="3803" spans="1:7" x14ac:dyDescent="0.25">
      <c r="A3803" s="9">
        <v>2903006</v>
      </c>
      <c r="B3803" s="9">
        <v>29</v>
      </c>
      <c r="C3803" s="10">
        <v>34</v>
      </c>
      <c r="D3803" s="9">
        <v>3</v>
      </c>
      <c r="E3803" s="9">
        <v>6</v>
      </c>
      <c r="F3803" s="9">
        <v>8</v>
      </c>
      <c r="G3803" s="9">
        <v>25</v>
      </c>
    </row>
    <row r="3804" spans="1:7" x14ac:dyDescent="0.25">
      <c r="A3804" s="9">
        <v>2904006</v>
      </c>
      <c r="B3804" s="9">
        <v>29</v>
      </c>
      <c r="C3804" s="10">
        <v>48</v>
      </c>
      <c r="D3804" s="9">
        <v>4</v>
      </c>
      <c r="E3804" s="9">
        <v>6</v>
      </c>
      <c r="F3804" s="9">
        <v>23</v>
      </c>
      <c r="G3804" s="9">
        <v>11</v>
      </c>
    </row>
    <row r="3805" spans="1:7" x14ac:dyDescent="0.25">
      <c r="A3805" s="9">
        <v>2905006</v>
      </c>
      <c r="B3805" s="9">
        <v>29</v>
      </c>
      <c r="C3805" s="10">
        <v>62</v>
      </c>
      <c r="D3805" s="9">
        <v>5</v>
      </c>
      <c r="E3805" s="9">
        <v>6</v>
      </c>
      <c r="F3805" s="9">
        <v>9</v>
      </c>
      <c r="G3805" s="9">
        <v>26</v>
      </c>
    </row>
    <row r="3806" spans="1:7" x14ac:dyDescent="0.25">
      <c r="A3806" s="9">
        <v>2906006</v>
      </c>
      <c r="B3806" s="9">
        <v>29</v>
      </c>
      <c r="C3806" s="10">
        <v>76</v>
      </c>
      <c r="D3806" s="9">
        <v>6</v>
      </c>
      <c r="E3806" s="9">
        <v>6</v>
      </c>
      <c r="F3806" s="9">
        <v>24</v>
      </c>
      <c r="G3806" s="9">
        <v>12</v>
      </c>
    </row>
    <row r="3807" spans="1:7" x14ac:dyDescent="0.25">
      <c r="A3807" s="9">
        <v>2907006</v>
      </c>
      <c r="B3807" s="9">
        <v>29</v>
      </c>
      <c r="C3807" s="10">
        <v>90</v>
      </c>
      <c r="D3807" s="9">
        <v>7</v>
      </c>
      <c r="E3807" s="9">
        <v>6</v>
      </c>
      <c r="F3807" s="9">
        <v>10</v>
      </c>
      <c r="G3807" s="9">
        <v>27</v>
      </c>
    </row>
    <row r="3808" spans="1:7" x14ac:dyDescent="0.25">
      <c r="A3808" s="9">
        <v>2908006</v>
      </c>
      <c r="B3808" s="9">
        <v>29</v>
      </c>
      <c r="C3808" s="10">
        <v>104</v>
      </c>
      <c r="D3808" s="9">
        <v>8</v>
      </c>
      <c r="E3808" s="9">
        <v>6</v>
      </c>
      <c r="F3808" s="9">
        <v>25</v>
      </c>
      <c r="G3808" s="9">
        <v>13</v>
      </c>
    </row>
    <row r="3809" spans="1:7" x14ac:dyDescent="0.25">
      <c r="A3809" s="9">
        <v>2909006</v>
      </c>
      <c r="B3809" s="9">
        <v>29</v>
      </c>
      <c r="C3809" s="10">
        <v>118</v>
      </c>
      <c r="D3809" s="9">
        <v>9</v>
      </c>
      <c r="E3809" s="9">
        <v>6</v>
      </c>
      <c r="F3809" s="9">
        <v>11</v>
      </c>
      <c r="G3809" s="9">
        <v>28</v>
      </c>
    </row>
    <row r="3810" spans="1:7" x14ac:dyDescent="0.25">
      <c r="A3810" s="9">
        <v>2910006</v>
      </c>
      <c r="B3810" s="9">
        <v>29</v>
      </c>
      <c r="C3810" s="10">
        <v>132</v>
      </c>
      <c r="D3810" s="9">
        <v>10</v>
      </c>
      <c r="E3810" s="9">
        <v>6</v>
      </c>
      <c r="F3810" s="9">
        <v>26</v>
      </c>
      <c r="G3810" s="9">
        <v>14</v>
      </c>
    </row>
    <row r="3811" spans="1:7" x14ac:dyDescent="0.25">
      <c r="A3811" s="9">
        <v>2911006</v>
      </c>
      <c r="B3811" s="9">
        <v>29</v>
      </c>
      <c r="C3811" s="10">
        <v>146</v>
      </c>
      <c r="D3811" s="9">
        <v>11</v>
      </c>
      <c r="E3811" s="9">
        <v>6</v>
      </c>
      <c r="F3811" s="9">
        <v>12</v>
      </c>
      <c r="G3811" s="9">
        <v>29</v>
      </c>
    </row>
    <row r="3812" spans="1:7" x14ac:dyDescent="0.25">
      <c r="A3812" s="9">
        <v>2912006</v>
      </c>
      <c r="B3812" s="9">
        <v>29</v>
      </c>
      <c r="C3812" s="10">
        <v>160</v>
      </c>
      <c r="D3812" s="9">
        <v>12</v>
      </c>
      <c r="E3812" s="9">
        <v>6</v>
      </c>
      <c r="F3812" s="9">
        <v>27</v>
      </c>
      <c r="G3812" s="9">
        <v>15</v>
      </c>
    </row>
    <row r="3813" spans="1:7" x14ac:dyDescent="0.25">
      <c r="A3813" s="9">
        <v>2914006</v>
      </c>
      <c r="B3813" s="9">
        <v>29</v>
      </c>
      <c r="C3813" s="10">
        <v>179</v>
      </c>
      <c r="D3813" s="9">
        <v>14</v>
      </c>
      <c r="E3813" s="9">
        <v>6</v>
      </c>
      <c r="F3813" s="9">
        <v>13</v>
      </c>
      <c r="G3813" s="9">
        <v>1</v>
      </c>
    </row>
    <row r="3814" spans="1:7" x14ac:dyDescent="0.25">
      <c r="A3814" s="9">
        <v>2914006</v>
      </c>
      <c r="B3814" s="9">
        <v>29</v>
      </c>
      <c r="C3814" s="10">
        <v>180</v>
      </c>
      <c r="D3814" s="9">
        <v>14</v>
      </c>
      <c r="E3814" s="9">
        <v>6</v>
      </c>
      <c r="F3814" s="9">
        <v>28</v>
      </c>
      <c r="G3814" s="9">
        <v>16</v>
      </c>
    </row>
    <row r="3815" spans="1:7" x14ac:dyDescent="0.25">
      <c r="A3815" s="9">
        <v>2915006</v>
      </c>
      <c r="B3815" s="9">
        <v>29</v>
      </c>
      <c r="C3815" s="10">
        <v>202</v>
      </c>
      <c r="D3815" s="9">
        <v>15</v>
      </c>
      <c r="E3815" s="9">
        <v>6</v>
      </c>
      <c r="F3815" s="9">
        <v>14</v>
      </c>
      <c r="G3815" s="9">
        <v>2</v>
      </c>
    </row>
    <row r="3816" spans="1:7" x14ac:dyDescent="0.25">
      <c r="A3816" s="9">
        <v>2916006</v>
      </c>
      <c r="B3816" s="9">
        <v>29</v>
      </c>
      <c r="C3816" s="10">
        <v>216</v>
      </c>
      <c r="D3816" s="9">
        <v>16</v>
      </c>
      <c r="E3816" s="9">
        <v>6</v>
      </c>
      <c r="F3816" s="9">
        <v>29</v>
      </c>
      <c r="G3816" s="9">
        <v>17</v>
      </c>
    </row>
    <row r="3817" spans="1:7" x14ac:dyDescent="0.25">
      <c r="A3817" s="9">
        <v>2917006</v>
      </c>
      <c r="B3817" s="9">
        <v>29</v>
      </c>
      <c r="C3817" s="10">
        <v>230</v>
      </c>
      <c r="D3817" s="9">
        <v>17</v>
      </c>
      <c r="E3817" s="9">
        <v>6</v>
      </c>
      <c r="F3817" s="9">
        <v>15</v>
      </c>
      <c r="G3817" s="9">
        <v>3</v>
      </c>
    </row>
    <row r="3818" spans="1:7" x14ac:dyDescent="0.25">
      <c r="A3818" s="9">
        <v>2918006</v>
      </c>
      <c r="B3818" s="9">
        <v>29</v>
      </c>
      <c r="C3818" s="10">
        <v>244</v>
      </c>
      <c r="D3818" s="9">
        <v>18</v>
      </c>
      <c r="E3818" s="9">
        <v>6</v>
      </c>
      <c r="F3818" s="9">
        <v>1</v>
      </c>
      <c r="G3818" s="9">
        <v>18</v>
      </c>
    </row>
    <row r="3819" spans="1:7" x14ac:dyDescent="0.25">
      <c r="A3819" s="9">
        <v>2919006</v>
      </c>
      <c r="B3819" s="9">
        <v>29</v>
      </c>
      <c r="C3819" s="10">
        <v>258</v>
      </c>
      <c r="D3819" s="9">
        <v>19</v>
      </c>
      <c r="E3819" s="9">
        <v>6</v>
      </c>
      <c r="F3819" s="9">
        <v>16</v>
      </c>
      <c r="G3819" s="9">
        <v>4</v>
      </c>
    </row>
    <row r="3820" spans="1:7" x14ac:dyDescent="0.25">
      <c r="A3820" s="9">
        <v>2920006</v>
      </c>
      <c r="B3820" s="9">
        <v>29</v>
      </c>
      <c r="C3820" s="10">
        <v>272</v>
      </c>
      <c r="D3820" s="9">
        <v>20</v>
      </c>
      <c r="E3820" s="9">
        <v>6</v>
      </c>
      <c r="F3820" s="9">
        <v>2</v>
      </c>
      <c r="G3820" s="9">
        <v>19</v>
      </c>
    </row>
    <row r="3821" spans="1:7" x14ac:dyDescent="0.25">
      <c r="A3821" s="9">
        <v>2921006</v>
      </c>
      <c r="B3821" s="9">
        <v>29</v>
      </c>
      <c r="C3821" s="10">
        <v>286</v>
      </c>
      <c r="D3821" s="9">
        <v>21</v>
      </c>
      <c r="E3821" s="9">
        <v>6</v>
      </c>
      <c r="F3821" s="9">
        <v>17</v>
      </c>
      <c r="G3821" s="9">
        <v>5</v>
      </c>
    </row>
    <row r="3822" spans="1:7" x14ac:dyDescent="0.25">
      <c r="A3822" s="9">
        <v>2922006</v>
      </c>
      <c r="B3822" s="9">
        <v>29</v>
      </c>
      <c r="C3822" s="10">
        <v>300</v>
      </c>
      <c r="D3822" s="9">
        <v>22</v>
      </c>
      <c r="E3822" s="9">
        <v>6</v>
      </c>
      <c r="F3822" s="9">
        <v>3</v>
      </c>
      <c r="G3822" s="9">
        <v>20</v>
      </c>
    </row>
    <row r="3823" spans="1:7" x14ac:dyDescent="0.25">
      <c r="A3823" s="9">
        <v>2923006</v>
      </c>
      <c r="B3823" s="9">
        <v>29</v>
      </c>
      <c r="C3823" s="10">
        <v>314</v>
      </c>
      <c r="D3823" s="9">
        <v>23</v>
      </c>
      <c r="E3823" s="9">
        <v>6</v>
      </c>
      <c r="F3823" s="9">
        <v>18</v>
      </c>
      <c r="G3823" s="9">
        <v>6</v>
      </c>
    </row>
    <row r="3824" spans="1:7" x14ac:dyDescent="0.25">
      <c r="A3824" s="9">
        <v>2924006</v>
      </c>
      <c r="B3824" s="9">
        <v>29</v>
      </c>
      <c r="C3824" s="10">
        <v>328</v>
      </c>
      <c r="D3824" s="9">
        <v>24</v>
      </c>
      <c r="E3824" s="9">
        <v>6</v>
      </c>
      <c r="F3824" s="9">
        <v>4</v>
      </c>
      <c r="G3824" s="9">
        <v>21</v>
      </c>
    </row>
    <row r="3825" spans="1:7" x14ac:dyDescent="0.25">
      <c r="A3825" s="9">
        <v>2925006</v>
      </c>
      <c r="B3825" s="9">
        <v>29</v>
      </c>
      <c r="C3825" s="10">
        <v>342</v>
      </c>
      <c r="D3825" s="9">
        <v>25</v>
      </c>
      <c r="E3825" s="9">
        <v>6</v>
      </c>
      <c r="F3825" s="9">
        <v>19</v>
      </c>
      <c r="G3825" s="9">
        <v>7</v>
      </c>
    </row>
    <row r="3826" spans="1:7" x14ac:dyDescent="0.25">
      <c r="A3826" s="9">
        <v>2926006</v>
      </c>
      <c r="B3826" s="9">
        <v>29</v>
      </c>
      <c r="C3826" s="10">
        <v>356</v>
      </c>
      <c r="D3826" s="9">
        <v>26</v>
      </c>
      <c r="E3826" s="9">
        <v>6</v>
      </c>
      <c r="F3826" s="9">
        <v>5</v>
      </c>
      <c r="G3826" s="9">
        <v>22</v>
      </c>
    </row>
    <row r="3827" spans="1:7" x14ac:dyDescent="0.25">
      <c r="A3827" s="9">
        <v>2927006</v>
      </c>
      <c r="B3827" s="9">
        <v>29</v>
      </c>
      <c r="C3827" s="10">
        <v>370</v>
      </c>
      <c r="D3827" s="9">
        <v>27</v>
      </c>
      <c r="E3827" s="9">
        <v>6</v>
      </c>
      <c r="F3827" s="9">
        <v>20</v>
      </c>
      <c r="G3827" s="9">
        <v>8</v>
      </c>
    </row>
    <row r="3828" spans="1:7" x14ac:dyDescent="0.25">
      <c r="A3828" s="9">
        <v>2928006</v>
      </c>
      <c r="B3828" s="9">
        <v>29</v>
      </c>
      <c r="C3828" s="10">
        <v>384</v>
      </c>
      <c r="D3828" s="9">
        <v>28</v>
      </c>
      <c r="E3828" s="9">
        <v>6</v>
      </c>
      <c r="F3828" s="9">
        <v>6</v>
      </c>
      <c r="G3828" s="9">
        <v>23</v>
      </c>
    </row>
    <row r="3829" spans="1:7" x14ac:dyDescent="0.25">
      <c r="A3829" s="9">
        <v>2929006</v>
      </c>
      <c r="B3829" s="9">
        <v>29</v>
      </c>
      <c r="C3829" s="10">
        <v>398</v>
      </c>
      <c r="D3829" s="9">
        <v>29</v>
      </c>
      <c r="E3829" s="9">
        <v>6</v>
      </c>
      <c r="F3829" s="9">
        <v>21</v>
      </c>
      <c r="G3829" s="9">
        <v>9</v>
      </c>
    </row>
    <row r="3830" spans="1:7" x14ac:dyDescent="0.25">
      <c r="A3830" s="9">
        <v>2901007</v>
      </c>
      <c r="B3830" s="9">
        <v>29</v>
      </c>
      <c r="C3830" s="10">
        <v>7</v>
      </c>
      <c r="D3830" s="9">
        <v>1</v>
      </c>
      <c r="E3830" s="9">
        <v>7</v>
      </c>
      <c r="F3830" s="9">
        <v>8</v>
      </c>
      <c r="G3830" s="9">
        <v>23</v>
      </c>
    </row>
    <row r="3831" spans="1:7" x14ac:dyDescent="0.25">
      <c r="A3831" s="9">
        <v>2902007</v>
      </c>
      <c r="B3831" s="9">
        <v>29</v>
      </c>
      <c r="C3831" s="10">
        <v>21</v>
      </c>
      <c r="D3831" s="9">
        <v>2</v>
      </c>
      <c r="E3831" s="9">
        <v>7</v>
      </c>
      <c r="F3831" s="9">
        <v>23</v>
      </c>
      <c r="G3831" s="9">
        <v>9</v>
      </c>
    </row>
    <row r="3832" spans="1:7" x14ac:dyDescent="0.25">
      <c r="A3832" s="9">
        <v>2903007</v>
      </c>
      <c r="B3832" s="9">
        <v>29</v>
      </c>
      <c r="C3832" s="10">
        <v>35</v>
      </c>
      <c r="D3832" s="9">
        <v>3</v>
      </c>
      <c r="E3832" s="9">
        <v>7</v>
      </c>
      <c r="F3832" s="9">
        <v>9</v>
      </c>
      <c r="G3832" s="9">
        <v>24</v>
      </c>
    </row>
    <row r="3833" spans="1:7" x14ac:dyDescent="0.25">
      <c r="A3833" s="9">
        <v>2904007</v>
      </c>
      <c r="B3833" s="9">
        <v>29</v>
      </c>
      <c r="C3833" s="10">
        <v>49</v>
      </c>
      <c r="D3833" s="9">
        <v>4</v>
      </c>
      <c r="E3833" s="9">
        <v>7</v>
      </c>
      <c r="F3833" s="9">
        <v>24</v>
      </c>
      <c r="G3833" s="9">
        <v>10</v>
      </c>
    </row>
    <row r="3834" spans="1:7" x14ac:dyDescent="0.25">
      <c r="A3834" s="9">
        <v>2905007</v>
      </c>
      <c r="B3834" s="9">
        <v>29</v>
      </c>
      <c r="C3834" s="10">
        <v>63</v>
      </c>
      <c r="D3834" s="9">
        <v>5</v>
      </c>
      <c r="E3834" s="9">
        <v>7</v>
      </c>
      <c r="F3834" s="9">
        <v>10</v>
      </c>
      <c r="G3834" s="9">
        <v>25</v>
      </c>
    </row>
    <row r="3835" spans="1:7" x14ac:dyDescent="0.25">
      <c r="A3835" s="9">
        <v>2906007</v>
      </c>
      <c r="B3835" s="9">
        <v>29</v>
      </c>
      <c r="C3835" s="10">
        <v>77</v>
      </c>
      <c r="D3835" s="9">
        <v>6</v>
      </c>
      <c r="E3835" s="9">
        <v>7</v>
      </c>
      <c r="F3835" s="9">
        <v>25</v>
      </c>
      <c r="G3835" s="9">
        <v>11</v>
      </c>
    </row>
    <row r="3836" spans="1:7" x14ac:dyDescent="0.25">
      <c r="A3836" s="9">
        <v>2907007</v>
      </c>
      <c r="B3836" s="9">
        <v>29</v>
      </c>
      <c r="C3836" s="10">
        <v>91</v>
      </c>
      <c r="D3836" s="9">
        <v>7</v>
      </c>
      <c r="E3836" s="9">
        <v>7</v>
      </c>
      <c r="F3836" s="9">
        <v>11</v>
      </c>
      <c r="G3836" s="9">
        <v>26</v>
      </c>
    </row>
    <row r="3837" spans="1:7" x14ac:dyDescent="0.25">
      <c r="A3837" s="9">
        <v>2908007</v>
      </c>
      <c r="B3837" s="9">
        <v>29</v>
      </c>
      <c r="C3837" s="10">
        <v>105</v>
      </c>
      <c r="D3837" s="9">
        <v>8</v>
      </c>
      <c r="E3837" s="9">
        <v>7</v>
      </c>
      <c r="F3837" s="9">
        <v>26</v>
      </c>
      <c r="G3837" s="9">
        <v>12</v>
      </c>
    </row>
    <row r="3838" spans="1:7" x14ac:dyDescent="0.25">
      <c r="A3838" s="9">
        <v>2909007</v>
      </c>
      <c r="B3838" s="9">
        <v>29</v>
      </c>
      <c r="C3838" s="10">
        <v>119</v>
      </c>
      <c r="D3838" s="9">
        <v>9</v>
      </c>
      <c r="E3838" s="9">
        <v>7</v>
      </c>
      <c r="F3838" s="9">
        <v>12</v>
      </c>
      <c r="G3838" s="9">
        <v>27</v>
      </c>
    </row>
    <row r="3839" spans="1:7" x14ac:dyDescent="0.25">
      <c r="A3839" s="9">
        <v>2910007</v>
      </c>
      <c r="B3839" s="9">
        <v>29</v>
      </c>
      <c r="C3839" s="10">
        <v>133</v>
      </c>
      <c r="D3839" s="9">
        <v>10</v>
      </c>
      <c r="E3839" s="9">
        <v>7</v>
      </c>
      <c r="F3839" s="9">
        <v>27</v>
      </c>
      <c r="G3839" s="9">
        <v>13</v>
      </c>
    </row>
    <row r="3840" spans="1:7" x14ac:dyDescent="0.25">
      <c r="A3840" s="9">
        <v>2911007</v>
      </c>
      <c r="B3840" s="9">
        <v>29</v>
      </c>
      <c r="C3840" s="10">
        <v>147</v>
      </c>
      <c r="D3840" s="9">
        <v>11</v>
      </c>
      <c r="E3840" s="9">
        <v>7</v>
      </c>
      <c r="F3840" s="9">
        <v>13</v>
      </c>
      <c r="G3840" s="9">
        <v>28</v>
      </c>
    </row>
    <row r="3841" spans="1:7" x14ac:dyDescent="0.25">
      <c r="A3841" s="9">
        <v>2912007</v>
      </c>
      <c r="B3841" s="9">
        <v>29</v>
      </c>
      <c r="C3841" s="10">
        <v>161</v>
      </c>
      <c r="D3841" s="9">
        <v>12</v>
      </c>
      <c r="E3841" s="9">
        <v>7</v>
      </c>
      <c r="F3841" s="9">
        <v>28</v>
      </c>
      <c r="G3841" s="9">
        <v>14</v>
      </c>
    </row>
    <row r="3842" spans="1:7" x14ac:dyDescent="0.25">
      <c r="A3842" s="9">
        <v>2914007</v>
      </c>
      <c r="B3842" s="9">
        <v>29</v>
      </c>
      <c r="C3842" s="10">
        <v>181</v>
      </c>
      <c r="D3842" s="9">
        <v>14</v>
      </c>
      <c r="E3842" s="9">
        <v>7</v>
      </c>
      <c r="F3842" s="9">
        <v>14</v>
      </c>
      <c r="G3842" s="9">
        <v>29</v>
      </c>
    </row>
    <row r="3843" spans="1:7" x14ac:dyDescent="0.25">
      <c r="A3843" s="9">
        <v>2914007</v>
      </c>
      <c r="B3843" s="9">
        <v>29</v>
      </c>
      <c r="C3843" s="10">
        <v>182</v>
      </c>
      <c r="D3843" s="9">
        <v>14</v>
      </c>
      <c r="E3843" s="9">
        <v>7</v>
      </c>
      <c r="F3843" s="9">
        <v>29</v>
      </c>
      <c r="G3843" s="9">
        <v>15</v>
      </c>
    </row>
    <row r="3844" spans="1:7" x14ac:dyDescent="0.25">
      <c r="A3844" s="9">
        <v>2915007</v>
      </c>
      <c r="B3844" s="9">
        <v>29</v>
      </c>
      <c r="C3844" s="10">
        <v>203</v>
      </c>
      <c r="D3844" s="9">
        <v>15</v>
      </c>
      <c r="E3844" s="9">
        <v>7</v>
      </c>
      <c r="F3844" s="9">
        <v>15</v>
      </c>
      <c r="G3844" s="9">
        <v>1</v>
      </c>
    </row>
    <row r="3845" spans="1:7" x14ac:dyDescent="0.25">
      <c r="A3845" s="9">
        <v>2916007</v>
      </c>
      <c r="B3845" s="9">
        <v>29</v>
      </c>
      <c r="C3845" s="10">
        <v>217</v>
      </c>
      <c r="D3845" s="9">
        <v>16</v>
      </c>
      <c r="E3845" s="9">
        <v>7</v>
      </c>
      <c r="F3845" s="9">
        <v>1</v>
      </c>
      <c r="G3845" s="9">
        <v>16</v>
      </c>
    </row>
    <row r="3846" spans="1:7" x14ac:dyDescent="0.25">
      <c r="A3846" s="9">
        <v>2917007</v>
      </c>
      <c r="B3846" s="9">
        <v>29</v>
      </c>
      <c r="C3846" s="10">
        <v>231</v>
      </c>
      <c r="D3846" s="9">
        <v>17</v>
      </c>
      <c r="E3846" s="9">
        <v>7</v>
      </c>
      <c r="F3846" s="9">
        <v>16</v>
      </c>
      <c r="G3846" s="9">
        <v>2</v>
      </c>
    </row>
    <row r="3847" spans="1:7" x14ac:dyDescent="0.25">
      <c r="A3847" s="9">
        <v>2918007</v>
      </c>
      <c r="B3847" s="9">
        <v>29</v>
      </c>
      <c r="C3847" s="10">
        <v>245</v>
      </c>
      <c r="D3847" s="9">
        <v>18</v>
      </c>
      <c r="E3847" s="9">
        <v>7</v>
      </c>
      <c r="F3847" s="9">
        <v>2</v>
      </c>
      <c r="G3847" s="9">
        <v>17</v>
      </c>
    </row>
    <row r="3848" spans="1:7" x14ac:dyDescent="0.25">
      <c r="A3848" s="9">
        <v>2919007</v>
      </c>
      <c r="B3848" s="9">
        <v>29</v>
      </c>
      <c r="C3848" s="10">
        <v>259</v>
      </c>
      <c r="D3848" s="9">
        <v>19</v>
      </c>
      <c r="E3848" s="9">
        <v>7</v>
      </c>
      <c r="F3848" s="9">
        <v>17</v>
      </c>
      <c r="G3848" s="9">
        <v>3</v>
      </c>
    </row>
    <row r="3849" spans="1:7" x14ac:dyDescent="0.25">
      <c r="A3849" s="9">
        <v>2920007</v>
      </c>
      <c r="B3849" s="9">
        <v>29</v>
      </c>
      <c r="C3849" s="10">
        <v>273</v>
      </c>
      <c r="D3849" s="9">
        <v>20</v>
      </c>
      <c r="E3849" s="9">
        <v>7</v>
      </c>
      <c r="F3849" s="9">
        <v>3</v>
      </c>
      <c r="G3849" s="9">
        <v>18</v>
      </c>
    </row>
    <row r="3850" spans="1:7" x14ac:dyDescent="0.25">
      <c r="A3850" s="9">
        <v>2921007</v>
      </c>
      <c r="B3850" s="9">
        <v>29</v>
      </c>
      <c r="C3850" s="10">
        <v>287</v>
      </c>
      <c r="D3850" s="9">
        <v>21</v>
      </c>
      <c r="E3850" s="9">
        <v>7</v>
      </c>
      <c r="F3850" s="9">
        <v>18</v>
      </c>
      <c r="G3850" s="9">
        <v>4</v>
      </c>
    </row>
    <row r="3851" spans="1:7" x14ac:dyDescent="0.25">
      <c r="A3851" s="9">
        <v>2922007</v>
      </c>
      <c r="B3851" s="9">
        <v>29</v>
      </c>
      <c r="C3851" s="10">
        <v>301</v>
      </c>
      <c r="D3851" s="9">
        <v>22</v>
      </c>
      <c r="E3851" s="9">
        <v>7</v>
      </c>
      <c r="F3851" s="9">
        <v>4</v>
      </c>
      <c r="G3851" s="9">
        <v>19</v>
      </c>
    </row>
    <row r="3852" spans="1:7" x14ac:dyDescent="0.25">
      <c r="A3852" s="9">
        <v>2923007</v>
      </c>
      <c r="B3852" s="9">
        <v>29</v>
      </c>
      <c r="C3852" s="10">
        <v>315</v>
      </c>
      <c r="D3852" s="9">
        <v>23</v>
      </c>
      <c r="E3852" s="9">
        <v>7</v>
      </c>
      <c r="F3852" s="9">
        <v>19</v>
      </c>
      <c r="G3852" s="9">
        <v>5</v>
      </c>
    </row>
    <row r="3853" spans="1:7" x14ac:dyDescent="0.25">
      <c r="A3853" s="9">
        <v>2924007</v>
      </c>
      <c r="B3853" s="9">
        <v>29</v>
      </c>
      <c r="C3853" s="10">
        <v>329</v>
      </c>
      <c r="D3853" s="9">
        <v>24</v>
      </c>
      <c r="E3853" s="9">
        <v>7</v>
      </c>
      <c r="F3853" s="9">
        <v>5</v>
      </c>
      <c r="G3853" s="9">
        <v>20</v>
      </c>
    </row>
    <row r="3854" spans="1:7" x14ac:dyDescent="0.25">
      <c r="A3854" s="9">
        <v>2925007</v>
      </c>
      <c r="B3854" s="9">
        <v>29</v>
      </c>
      <c r="C3854" s="10">
        <v>343</v>
      </c>
      <c r="D3854" s="9">
        <v>25</v>
      </c>
      <c r="E3854" s="9">
        <v>7</v>
      </c>
      <c r="F3854" s="9">
        <v>20</v>
      </c>
      <c r="G3854" s="9">
        <v>6</v>
      </c>
    </row>
    <row r="3855" spans="1:7" x14ac:dyDescent="0.25">
      <c r="A3855" s="9">
        <v>2926007</v>
      </c>
      <c r="B3855" s="9">
        <v>29</v>
      </c>
      <c r="C3855" s="10">
        <v>357</v>
      </c>
      <c r="D3855" s="9">
        <v>26</v>
      </c>
      <c r="E3855" s="9">
        <v>7</v>
      </c>
      <c r="F3855" s="9">
        <v>6</v>
      </c>
      <c r="G3855" s="9">
        <v>21</v>
      </c>
    </row>
    <row r="3856" spans="1:7" x14ac:dyDescent="0.25">
      <c r="A3856" s="9">
        <v>2927007</v>
      </c>
      <c r="B3856" s="9">
        <v>29</v>
      </c>
      <c r="C3856" s="10">
        <v>371</v>
      </c>
      <c r="D3856" s="9">
        <v>27</v>
      </c>
      <c r="E3856" s="9">
        <v>7</v>
      </c>
      <c r="F3856" s="9">
        <v>21</v>
      </c>
      <c r="G3856" s="9">
        <v>7</v>
      </c>
    </row>
    <row r="3857" spans="1:7" x14ac:dyDescent="0.25">
      <c r="A3857" s="9">
        <v>2928007</v>
      </c>
      <c r="B3857" s="9">
        <v>29</v>
      </c>
      <c r="C3857" s="10">
        <v>385</v>
      </c>
      <c r="D3857" s="9">
        <v>28</v>
      </c>
      <c r="E3857" s="9">
        <v>7</v>
      </c>
      <c r="F3857" s="9">
        <v>7</v>
      </c>
      <c r="G3857" s="9">
        <v>22</v>
      </c>
    </row>
    <row r="3858" spans="1:7" x14ac:dyDescent="0.25">
      <c r="A3858" s="9">
        <v>2929007</v>
      </c>
      <c r="B3858" s="9">
        <v>29</v>
      </c>
      <c r="C3858" s="10">
        <v>399</v>
      </c>
      <c r="D3858" s="9">
        <v>29</v>
      </c>
      <c r="E3858" s="9">
        <v>7</v>
      </c>
      <c r="F3858" s="9">
        <v>22</v>
      </c>
      <c r="G3858" s="9">
        <v>8</v>
      </c>
    </row>
    <row r="3859" spans="1:7" x14ac:dyDescent="0.25">
      <c r="A3859" s="9">
        <v>2901008</v>
      </c>
      <c r="B3859" s="9">
        <v>29</v>
      </c>
      <c r="C3859" s="10">
        <v>8</v>
      </c>
      <c r="D3859" s="9">
        <v>1</v>
      </c>
      <c r="E3859" s="9">
        <v>8</v>
      </c>
      <c r="F3859" s="9">
        <v>9</v>
      </c>
      <c r="G3859" s="9">
        <v>22</v>
      </c>
    </row>
    <row r="3860" spans="1:7" x14ac:dyDescent="0.25">
      <c r="A3860" s="9">
        <v>2902008</v>
      </c>
      <c r="B3860" s="9">
        <v>29</v>
      </c>
      <c r="C3860" s="10">
        <v>22</v>
      </c>
      <c r="D3860" s="9">
        <v>2</v>
      </c>
      <c r="E3860" s="9">
        <v>8</v>
      </c>
      <c r="F3860" s="9">
        <v>24</v>
      </c>
      <c r="G3860" s="9">
        <v>8</v>
      </c>
    </row>
    <row r="3861" spans="1:7" x14ac:dyDescent="0.25">
      <c r="A3861" s="9">
        <v>2903008</v>
      </c>
      <c r="B3861" s="9">
        <v>29</v>
      </c>
      <c r="C3861" s="10">
        <v>36</v>
      </c>
      <c r="D3861" s="9">
        <v>3</v>
      </c>
      <c r="E3861" s="9">
        <v>8</v>
      </c>
      <c r="F3861" s="9">
        <v>10</v>
      </c>
      <c r="G3861" s="9">
        <v>23</v>
      </c>
    </row>
    <row r="3862" spans="1:7" x14ac:dyDescent="0.25">
      <c r="A3862" s="9">
        <v>2904008</v>
      </c>
      <c r="B3862" s="9">
        <v>29</v>
      </c>
      <c r="C3862" s="10">
        <v>50</v>
      </c>
      <c r="D3862" s="9">
        <v>4</v>
      </c>
      <c r="E3862" s="9">
        <v>8</v>
      </c>
      <c r="F3862" s="9">
        <v>25</v>
      </c>
      <c r="G3862" s="9">
        <v>9</v>
      </c>
    </row>
    <row r="3863" spans="1:7" x14ac:dyDescent="0.25">
      <c r="A3863" s="9">
        <v>2905008</v>
      </c>
      <c r="B3863" s="9">
        <v>29</v>
      </c>
      <c r="C3863" s="10">
        <v>64</v>
      </c>
      <c r="D3863" s="9">
        <v>5</v>
      </c>
      <c r="E3863" s="9">
        <v>8</v>
      </c>
      <c r="F3863" s="9">
        <v>11</v>
      </c>
      <c r="G3863" s="9">
        <v>24</v>
      </c>
    </row>
    <row r="3864" spans="1:7" x14ac:dyDescent="0.25">
      <c r="A3864" s="9">
        <v>2906008</v>
      </c>
      <c r="B3864" s="9">
        <v>29</v>
      </c>
      <c r="C3864" s="10">
        <v>78</v>
      </c>
      <c r="D3864" s="9">
        <v>6</v>
      </c>
      <c r="E3864" s="9">
        <v>8</v>
      </c>
      <c r="F3864" s="9">
        <v>26</v>
      </c>
      <c r="G3864" s="9">
        <v>10</v>
      </c>
    </row>
    <row r="3865" spans="1:7" x14ac:dyDescent="0.25">
      <c r="A3865" s="9">
        <v>2907008</v>
      </c>
      <c r="B3865" s="9">
        <v>29</v>
      </c>
      <c r="C3865" s="10">
        <v>92</v>
      </c>
      <c r="D3865" s="9">
        <v>7</v>
      </c>
      <c r="E3865" s="9">
        <v>8</v>
      </c>
      <c r="F3865" s="9">
        <v>12</v>
      </c>
      <c r="G3865" s="9">
        <v>25</v>
      </c>
    </row>
    <row r="3866" spans="1:7" x14ac:dyDescent="0.25">
      <c r="A3866" s="9">
        <v>2908008</v>
      </c>
      <c r="B3866" s="9">
        <v>29</v>
      </c>
      <c r="C3866" s="10">
        <v>106</v>
      </c>
      <c r="D3866" s="9">
        <v>8</v>
      </c>
      <c r="E3866" s="9">
        <v>8</v>
      </c>
      <c r="F3866" s="9">
        <v>27</v>
      </c>
      <c r="G3866" s="9">
        <v>11</v>
      </c>
    </row>
    <row r="3867" spans="1:7" x14ac:dyDescent="0.25">
      <c r="A3867" s="9">
        <v>2909008</v>
      </c>
      <c r="B3867" s="9">
        <v>29</v>
      </c>
      <c r="C3867" s="10">
        <v>120</v>
      </c>
      <c r="D3867" s="9">
        <v>9</v>
      </c>
      <c r="E3867" s="9">
        <v>8</v>
      </c>
      <c r="F3867" s="9">
        <v>13</v>
      </c>
      <c r="G3867" s="9">
        <v>26</v>
      </c>
    </row>
    <row r="3868" spans="1:7" x14ac:dyDescent="0.25">
      <c r="A3868" s="9">
        <v>2910008</v>
      </c>
      <c r="B3868" s="9">
        <v>29</v>
      </c>
      <c r="C3868" s="10">
        <v>134</v>
      </c>
      <c r="D3868" s="9">
        <v>10</v>
      </c>
      <c r="E3868" s="9">
        <v>8</v>
      </c>
      <c r="F3868" s="9">
        <v>28</v>
      </c>
      <c r="G3868" s="9">
        <v>12</v>
      </c>
    </row>
    <row r="3869" spans="1:7" x14ac:dyDescent="0.25">
      <c r="A3869" s="9">
        <v>2911008</v>
      </c>
      <c r="B3869" s="9">
        <v>29</v>
      </c>
      <c r="C3869" s="10">
        <v>148</v>
      </c>
      <c r="D3869" s="9">
        <v>11</v>
      </c>
      <c r="E3869" s="9">
        <v>8</v>
      </c>
      <c r="F3869" s="9">
        <v>14</v>
      </c>
      <c r="G3869" s="9">
        <v>27</v>
      </c>
    </row>
    <row r="3870" spans="1:7" x14ac:dyDescent="0.25">
      <c r="A3870" s="9">
        <v>2912008</v>
      </c>
      <c r="B3870" s="9">
        <v>29</v>
      </c>
      <c r="C3870" s="10">
        <v>162</v>
      </c>
      <c r="D3870" s="9">
        <v>12</v>
      </c>
      <c r="E3870" s="9">
        <v>8</v>
      </c>
      <c r="F3870" s="9">
        <v>29</v>
      </c>
      <c r="G3870" s="9">
        <v>13</v>
      </c>
    </row>
    <row r="3871" spans="1:7" x14ac:dyDescent="0.25">
      <c r="A3871" s="9">
        <v>2914008</v>
      </c>
      <c r="B3871" s="9">
        <v>29</v>
      </c>
      <c r="C3871" s="10">
        <v>183</v>
      </c>
      <c r="D3871" s="9">
        <v>14</v>
      </c>
      <c r="E3871" s="9">
        <v>8</v>
      </c>
      <c r="F3871" s="9">
        <v>15</v>
      </c>
      <c r="G3871" s="9">
        <v>28</v>
      </c>
    </row>
    <row r="3872" spans="1:7" x14ac:dyDescent="0.25">
      <c r="A3872" s="9">
        <v>2914008</v>
      </c>
      <c r="B3872" s="9">
        <v>29</v>
      </c>
      <c r="C3872" s="10">
        <v>184</v>
      </c>
      <c r="D3872" s="9">
        <v>14</v>
      </c>
      <c r="E3872" s="9">
        <v>8</v>
      </c>
      <c r="F3872" s="9">
        <v>1</v>
      </c>
      <c r="G3872" s="9">
        <v>14</v>
      </c>
    </row>
    <row r="3873" spans="1:7" x14ac:dyDescent="0.25">
      <c r="A3873" s="9">
        <v>2915008</v>
      </c>
      <c r="B3873" s="9">
        <v>29</v>
      </c>
      <c r="C3873" s="10">
        <v>204</v>
      </c>
      <c r="D3873" s="9">
        <v>15</v>
      </c>
      <c r="E3873" s="9">
        <v>8</v>
      </c>
      <c r="F3873" s="9">
        <v>16</v>
      </c>
      <c r="G3873" s="9">
        <v>29</v>
      </c>
    </row>
    <row r="3874" spans="1:7" x14ac:dyDescent="0.25">
      <c r="A3874" s="9">
        <v>2916008</v>
      </c>
      <c r="B3874" s="9">
        <v>29</v>
      </c>
      <c r="C3874" s="10">
        <v>218</v>
      </c>
      <c r="D3874" s="9">
        <v>16</v>
      </c>
      <c r="E3874" s="9">
        <v>8</v>
      </c>
      <c r="F3874" s="9">
        <v>2</v>
      </c>
      <c r="G3874" s="9">
        <v>15</v>
      </c>
    </row>
    <row r="3875" spans="1:7" x14ac:dyDescent="0.25">
      <c r="A3875" s="9">
        <v>2917008</v>
      </c>
      <c r="B3875" s="9">
        <v>29</v>
      </c>
      <c r="C3875" s="10">
        <v>232</v>
      </c>
      <c r="D3875" s="9">
        <v>17</v>
      </c>
      <c r="E3875" s="9">
        <v>8</v>
      </c>
      <c r="F3875" s="9">
        <v>17</v>
      </c>
      <c r="G3875" s="9">
        <v>1</v>
      </c>
    </row>
    <row r="3876" spans="1:7" x14ac:dyDescent="0.25">
      <c r="A3876" s="9">
        <v>2918008</v>
      </c>
      <c r="B3876" s="9">
        <v>29</v>
      </c>
      <c r="C3876" s="10">
        <v>246</v>
      </c>
      <c r="D3876" s="9">
        <v>18</v>
      </c>
      <c r="E3876" s="9">
        <v>8</v>
      </c>
      <c r="F3876" s="9">
        <v>3</v>
      </c>
      <c r="G3876" s="9">
        <v>16</v>
      </c>
    </row>
    <row r="3877" spans="1:7" x14ac:dyDescent="0.25">
      <c r="A3877" s="9">
        <v>2919008</v>
      </c>
      <c r="B3877" s="9">
        <v>29</v>
      </c>
      <c r="C3877" s="10">
        <v>260</v>
      </c>
      <c r="D3877" s="9">
        <v>19</v>
      </c>
      <c r="E3877" s="9">
        <v>8</v>
      </c>
      <c r="F3877" s="9">
        <v>18</v>
      </c>
      <c r="G3877" s="9">
        <v>2</v>
      </c>
    </row>
    <row r="3878" spans="1:7" x14ac:dyDescent="0.25">
      <c r="A3878" s="9">
        <v>2920008</v>
      </c>
      <c r="B3878" s="9">
        <v>29</v>
      </c>
      <c r="C3878" s="10">
        <v>274</v>
      </c>
      <c r="D3878" s="9">
        <v>20</v>
      </c>
      <c r="E3878" s="9">
        <v>8</v>
      </c>
      <c r="F3878" s="9">
        <v>4</v>
      </c>
      <c r="G3878" s="9">
        <v>17</v>
      </c>
    </row>
    <row r="3879" spans="1:7" x14ac:dyDescent="0.25">
      <c r="A3879" s="9">
        <v>2921008</v>
      </c>
      <c r="B3879" s="9">
        <v>29</v>
      </c>
      <c r="C3879" s="10">
        <v>288</v>
      </c>
      <c r="D3879" s="9">
        <v>21</v>
      </c>
      <c r="E3879" s="9">
        <v>8</v>
      </c>
      <c r="F3879" s="9">
        <v>19</v>
      </c>
      <c r="G3879" s="9">
        <v>3</v>
      </c>
    </row>
    <row r="3880" spans="1:7" x14ac:dyDescent="0.25">
      <c r="A3880" s="9">
        <v>2922008</v>
      </c>
      <c r="B3880" s="9">
        <v>29</v>
      </c>
      <c r="C3880" s="10">
        <v>302</v>
      </c>
      <c r="D3880" s="9">
        <v>22</v>
      </c>
      <c r="E3880" s="9">
        <v>8</v>
      </c>
      <c r="F3880" s="9">
        <v>5</v>
      </c>
      <c r="G3880" s="9">
        <v>18</v>
      </c>
    </row>
    <row r="3881" spans="1:7" x14ac:dyDescent="0.25">
      <c r="A3881" s="9">
        <v>2923008</v>
      </c>
      <c r="B3881" s="9">
        <v>29</v>
      </c>
      <c r="C3881" s="10">
        <v>316</v>
      </c>
      <c r="D3881" s="9">
        <v>23</v>
      </c>
      <c r="E3881" s="9">
        <v>8</v>
      </c>
      <c r="F3881" s="9">
        <v>20</v>
      </c>
      <c r="G3881" s="9">
        <v>4</v>
      </c>
    </row>
    <row r="3882" spans="1:7" x14ac:dyDescent="0.25">
      <c r="A3882" s="9">
        <v>2924008</v>
      </c>
      <c r="B3882" s="9">
        <v>29</v>
      </c>
      <c r="C3882" s="10">
        <v>330</v>
      </c>
      <c r="D3882" s="9">
        <v>24</v>
      </c>
      <c r="E3882" s="9">
        <v>8</v>
      </c>
      <c r="F3882" s="9">
        <v>6</v>
      </c>
      <c r="G3882" s="9">
        <v>19</v>
      </c>
    </row>
    <row r="3883" spans="1:7" x14ac:dyDescent="0.25">
      <c r="A3883" s="9">
        <v>2925008</v>
      </c>
      <c r="B3883" s="9">
        <v>29</v>
      </c>
      <c r="C3883" s="10">
        <v>344</v>
      </c>
      <c r="D3883" s="9">
        <v>25</v>
      </c>
      <c r="E3883" s="9">
        <v>8</v>
      </c>
      <c r="F3883" s="9">
        <v>21</v>
      </c>
      <c r="G3883" s="9">
        <v>5</v>
      </c>
    </row>
    <row r="3884" spans="1:7" x14ac:dyDescent="0.25">
      <c r="A3884" s="9">
        <v>2926008</v>
      </c>
      <c r="B3884" s="9">
        <v>29</v>
      </c>
      <c r="C3884" s="10">
        <v>358</v>
      </c>
      <c r="D3884" s="9">
        <v>26</v>
      </c>
      <c r="E3884" s="9">
        <v>8</v>
      </c>
      <c r="F3884" s="9">
        <v>7</v>
      </c>
      <c r="G3884" s="9">
        <v>20</v>
      </c>
    </row>
    <row r="3885" spans="1:7" x14ac:dyDescent="0.25">
      <c r="A3885" s="9">
        <v>2927008</v>
      </c>
      <c r="B3885" s="9">
        <v>29</v>
      </c>
      <c r="C3885" s="10">
        <v>372</v>
      </c>
      <c r="D3885" s="9">
        <v>27</v>
      </c>
      <c r="E3885" s="9">
        <v>8</v>
      </c>
      <c r="F3885" s="9">
        <v>22</v>
      </c>
      <c r="G3885" s="9">
        <v>6</v>
      </c>
    </row>
    <row r="3886" spans="1:7" x14ac:dyDescent="0.25">
      <c r="A3886" s="9">
        <v>2928008</v>
      </c>
      <c r="B3886" s="9">
        <v>29</v>
      </c>
      <c r="C3886" s="10">
        <v>386</v>
      </c>
      <c r="D3886" s="9">
        <v>28</v>
      </c>
      <c r="E3886" s="9">
        <v>8</v>
      </c>
      <c r="F3886" s="9">
        <v>8</v>
      </c>
      <c r="G3886" s="9">
        <v>21</v>
      </c>
    </row>
    <row r="3887" spans="1:7" x14ac:dyDescent="0.25">
      <c r="A3887" s="9">
        <v>2929008</v>
      </c>
      <c r="B3887" s="9">
        <v>29</v>
      </c>
      <c r="C3887" s="10">
        <v>400</v>
      </c>
      <c r="D3887" s="9">
        <v>29</v>
      </c>
      <c r="E3887" s="9">
        <v>8</v>
      </c>
      <c r="F3887" s="9">
        <v>23</v>
      </c>
      <c r="G3887" s="9">
        <v>7</v>
      </c>
    </row>
    <row r="3888" spans="1:7" x14ac:dyDescent="0.25">
      <c r="A3888" s="9">
        <v>2901009</v>
      </c>
      <c r="B3888" s="9">
        <v>29</v>
      </c>
      <c r="C3888" s="10">
        <v>9</v>
      </c>
      <c r="D3888" s="9">
        <v>1</v>
      </c>
      <c r="E3888" s="9">
        <v>9</v>
      </c>
      <c r="F3888" s="9">
        <v>10</v>
      </c>
      <c r="G3888" s="9">
        <v>21</v>
      </c>
    </row>
    <row r="3889" spans="1:7" x14ac:dyDescent="0.25">
      <c r="A3889" s="9">
        <v>2902009</v>
      </c>
      <c r="B3889" s="9">
        <v>29</v>
      </c>
      <c r="C3889" s="10">
        <v>23</v>
      </c>
      <c r="D3889" s="9">
        <v>2</v>
      </c>
      <c r="E3889" s="9">
        <v>9</v>
      </c>
      <c r="F3889" s="9">
        <v>25</v>
      </c>
      <c r="G3889" s="9">
        <v>7</v>
      </c>
    </row>
    <row r="3890" spans="1:7" x14ac:dyDescent="0.25">
      <c r="A3890" s="9">
        <v>2903009</v>
      </c>
      <c r="B3890" s="9">
        <v>29</v>
      </c>
      <c r="C3890" s="10">
        <v>37</v>
      </c>
      <c r="D3890" s="9">
        <v>3</v>
      </c>
      <c r="E3890" s="9">
        <v>9</v>
      </c>
      <c r="F3890" s="9">
        <v>11</v>
      </c>
      <c r="G3890" s="9">
        <v>22</v>
      </c>
    </row>
    <row r="3891" spans="1:7" x14ac:dyDescent="0.25">
      <c r="A3891" s="9">
        <v>2904009</v>
      </c>
      <c r="B3891" s="9">
        <v>29</v>
      </c>
      <c r="C3891" s="10">
        <v>51</v>
      </c>
      <c r="D3891" s="9">
        <v>4</v>
      </c>
      <c r="E3891" s="9">
        <v>9</v>
      </c>
      <c r="F3891" s="9">
        <v>26</v>
      </c>
      <c r="G3891" s="9">
        <v>8</v>
      </c>
    </row>
    <row r="3892" spans="1:7" x14ac:dyDescent="0.25">
      <c r="A3892" s="9">
        <v>2905009</v>
      </c>
      <c r="B3892" s="9">
        <v>29</v>
      </c>
      <c r="C3892" s="10">
        <v>65</v>
      </c>
      <c r="D3892" s="9">
        <v>5</v>
      </c>
      <c r="E3892" s="9">
        <v>9</v>
      </c>
      <c r="F3892" s="9">
        <v>12</v>
      </c>
      <c r="G3892" s="9">
        <v>23</v>
      </c>
    </row>
    <row r="3893" spans="1:7" x14ac:dyDescent="0.25">
      <c r="A3893" s="9">
        <v>2906009</v>
      </c>
      <c r="B3893" s="9">
        <v>29</v>
      </c>
      <c r="C3893" s="10">
        <v>79</v>
      </c>
      <c r="D3893" s="9">
        <v>6</v>
      </c>
      <c r="E3893" s="9">
        <v>9</v>
      </c>
      <c r="F3893" s="9">
        <v>27</v>
      </c>
      <c r="G3893" s="9">
        <v>9</v>
      </c>
    </row>
    <row r="3894" spans="1:7" x14ac:dyDescent="0.25">
      <c r="A3894" s="9">
        <v>2907009</v>
      </c>
      <c r="B3894" s="9">
        <v>29</v>
      </c>
      <c r="C3894" s="10">
        <v>93</v>
      </c>
      <c r="D3894" s="9">
        <v>7</v>
      </c>
      <c r="E3894" s="9">
        <v>9</v>
      </c>
      <c r="F3894" s="9">
        <v>13</v>
      </c>
      <c r="G3894" s="9">
        <v>24</v>
      </c>
    </row>
    <row r="3895" spans="1:7" x14ac:dyDescent="0.25">
      <c r="A3895" s="9">
        <v>2908009</v>
      </c>
      <c r="B3895" s="9">
        <v>29</v>
      </c>
      <c r="C3895" s="10">
        <v>107</v>
      </c>
      <c r="D3895" s="9">
        <v>8</v>
      </c>
      <c r="E3895" s="9">
        <v>9</v>
      </c>
      <c r="F3895" s="9">
        <v>28</v>
      </c>
      <c r="G3895" s="9">
        <v>10</v>
      </c>
    </row>
    <row r="3896" spans="1:7" x14ac:dyDescent="0.25">
      <c r="A3896" s="9">
        <v>2909009</v>
      </c>
      <c r="B3896" s="9">
        <v>29</v>
      </c>
      <c r="C3896" s="10">
        <v>121</v>
      </c>
      <c r="D3896" s="9">
        <v>9</v>
      </c>
      <c r="E3896" s="9">
        <v>9</v>
      </c>
      <c r="F3896" s="9">
        <v>14</v>
      </c>
      <c r="G3896" s="9">
        <v>25</v>
      </c>
    </row>
    <row r="3897" spans="1:7" x14ac:dyDescent="0.25">
      <c r="A3897" s="9">
        <v>2910009</v>
      </c>
      <c r="B3897" s="9">
        <v>29</v>
      </c>
      <c r="C3897" s="10">
        <v>135</v>
      </c>
      <c r="D3897" s="9">
        <v>10</v>
      </c>
      <c r="E3897" s="9">
        <v>9</v>
      </c>
      <c r="F3897" s="9">
        <v>29</v>
      </c>
      <c r="G3897" s="9">
        <v>11</v>
      </c>
    </row>
    <row r="3898" spans="1:7" x14ac:dyDescent="0.25">
      <c r="A3898" s="9">
        <v>2911009</v>
      </c>
      <c r="B3898" s="9">
        <v>29</v>
      </c>
      <c r="C3898" s="10">
        <v>149</v>
      </c>
      <c r="D3898" s="9">
        <v>11</v>
      </c>
      <c r="E3898" s="9">
        <v>9</v>
      </c>
      <c r="F3898" s="9">
        <v>15</v>
      </c>
      <c r="G3898" s="9">
        <v>26</v>
      </c>
    </row>
    <row r="3899" spans="1:7" x14ac:dyDescent="0.25">
      <c r="A3899" s="9">
        <v>2912009</v>
      </c>
      <c r="B3899" s="9">
        <v>29</v>
      </c>
      <c r="C3899" s="10">
        <v>163</v>
      </c>
      <c r="D3899" s="9">
        <v>12</v>
      </c>
      <c r="E3899" s="9">
        <v>9</v>
      </c>
      <c r="F3899" s="9">
        <v>1</v>
      </c>
      <c r="G3899" s="9">
        <v>12</v>
      </c>
    </row>
    <row r="3900" spans="1:7" x14ac:dyDescent="0.25">
      <c r="A3900" s="9">
        <v>2914009</v>
      </c>
      <c r="B3900" s="9">
        <v>29</v>
      </c>
      <c r="C3900" s="10">
        <v>185</v>
      </c>
      <c r="D3900" s="9">
        <v>14</v>
      </c>
      <c r="E3900" s="9">
        <v>9</v>
      </c>
      <c r="F3900" s="9">
        <v>16</v>
      </c>
      <c r="G3900" s="9">
        <v>27</v>
      </c>
    </row>
    <row r="3901" spans="1:7" x14ac:dyDescent="0.25">
      <c r="A3901" s="9">
        <v>2914009</v>
      </c>
      <c r="B3901" s="9">
        <v>29</v>
      </c>
      <c r="C3901" s="10">
        <v>186</v>
      </c>
      <c r="D3901" s="9">
        <v>14</v>
      </c>
      <c r="E3901" s="9">
        <v>9</v>
      </c>
      <c r="F3901" s="9">
        <v>2</v>
      </c>
      <c r="G3901" s="9">
        <v>13</v>
      </c>
    </row>
    <row r="3902" spans="1:7" x14ac:dyDescent="0.25">
      <c r="A3902" s="9">
        <v>2915009</v>
      </c>
      <c r="B3902" s="9">
        <v>29</v>
      </c>
      <c r="C3902" s="10">
        <v>205</v>
      </c>
      <c r="D3902" s="9">
        <v>15</v>
      </c>
      <c r="E3902" s="9">
        <v>9</v>
      </c>
      <c r="F3902" s="9">
        <v>17</v>
      </c>
      <c r="G3902" s="9">
        <v>28</v>
      </c>
    </row>
    <row r="3903" spans="1:7" x14ac:dyDescent="0.25">
      <c r="A3903" s="9">
        <v>2916009</v>
      </c>
      <c r="B3903" s="9">
        <v>29</v>
      </c>
      <c r="C3903" s="10">
        <v>219</v>
      </c>
      <c r="D3903" s="9">
        <v>16</v>
      </c>
      <c r="E3903" s="9">
        <v>9</v>
      </c>
      <c r="F3903" s="9">
        <v>3</v>
      </c>
      <c r="G3903" s="9">
        <v>14</v>
      </c>
    </row>
    <row r="3904" spans="1:7" x14ac:dyDescent="0.25">
      <c r="A3904" s="9">
        <v>2917009</v>
      </c>
      <c r="B3904" s="9">
        <v>29</v>
      </c>
      <c r="C3904" s="10">
        <v>233</v>
      </c>
      <c r="D3904" s="9">
        <v>17</v>
      </c>
      <c r="E3904" s="9">
        <v>9</v>
      </c>
      <c r="F3904" s="9">
        <v>18</v>
      </c>
      <c r="G3904" s="9">
        <v>29</v>
      </c>
    </row>
    <row r="3905" spans="1:7" x14ac:dyDescent="0.25">
      <c r="A3905" s="9">
        <v>2918009</v>
      </c>
      <c r="B3905" s="9">
        <v>29</v>
      </c>
      <c r="C3905" s="10">
        <v>247</v>
      </c>
      <c r="D3905" s="9">
        <v>18</v>
      </c>
      <c r="E3905" s="9">
        <v>9</v>
      </c>
      <c r="F3905" s="9">
        <v>4</v>
      </c>
      <c r="G3905" s="9">
        <v>15</v>
      </c>
    </row>
    <row r="3906" spans="1:7" x14ac:dyDescent="0.25">
      <c r="A3906" s="9">
        <v>2919009</v>
      </c>
      <c r="B3906" s="9">
        <v>29</v>
      </c>
      <c r="C3906" s="10">
        <v>261</v>
      </c>
      <c r="D3906" s="9">
        <v>19</v>
      </c>
      <c r="E3906" s="9">
        <v>9</v>
      </c>
      <c r="F3906" s="9">
        <v>19</v>
      </c>
      <c r="G3906" s="9">
        <v>1</v>
      </c>
    </row>
    <row r="3907" spans="1:7" x14ac:dyDescent="0.25">
      <c r="A3907" s="9">
        <v>2920009</v>
      </c>
      <c r="B3907" s="9">
        <v>29</v>
      </c>
      <c r="C3907" s="10">
        <v>275</v>
      </c>
      <c r="D3907" s="9">
        <v>20</v>
      </c>
      <c r="E3907" s="9">
        <v>9</v>
      </c>
      <c r="F3907" s="9">
        <v>5</v>
      </c>
      <c r="G3907" s="9">
        <v>16</v>
      </c>
    </row>
    <row r="3908" spans="1:7" x14ac:dyDescent="0.25">
      <c r="A3908" s="9">
        <v>2921009</v>
      </c>
      <c r="B3908" s="9">
        <v>29</v>
      </c>
      <c r="C3908" s="10">
        <v>289</v>
      </c>
      <c r="D3908" s="9">
        <v>21</v>
      </c>
      <c r="E3908" s="9">
        <v>9</v>
      </c>
      <c r="F3908" s="9">
        <v>20</v>
      </c>
      <c r="G3908" s="9">
        <v>2</v>
      </c>
    </row>
    <row r="3909" spans="1:7" x14ac:dyDescent="0.25">
      <c r="A3909" s="9">
        <v>2922009</v>
      </c>
      <c r="B3909" s="9">
        <v>29</v>
      </c>
      <c r="C3909" s="10">
        <v>303</v>
      </c>
      <c r="D3909" s="9">
        <v>22</v>
      </c>
      <c r="E3909" s="9">
        <v>9</v>
      </c>
      <c r="F3909" s="9">
        <v>6</v>
      </c>
      <c r="G3909" s="9">
        <v>17</v>
      </c>
    </row>
    <row r="3910" spans="1:7" x14ac:dyDescent="0.25">
      <c r="A3910" s="9">
        <v>2923009</v>
      </c>
      <c r="B3910" s="9">
        <v>29</v>
      </c>
      <c r="C3910" s="10">
        <v>317</v>
      </c>
      <c r="D3910" s="9">
        <v>23</v>
      </c>
      <c r="E3910" s="9">
        <v>9</v>
      </c>
      <c r="F3910" s="9">
        <v>21</v>
      </c>
      <c r="G3910" s="9">
        <v>3</v>
      </c>
    </row>
    <row r="3911" spans="1:7" x14ac:dyDescent="0.25">
      <c r="A3911" s="9">
        <v>2924009</v>
      </c>
      <c r="B3911" s="9">
        <v>29</v>
      </c>
      <c r="C3911" s="10">
        <v>331</v>
      </c>
      <c r="D3911" s="9">
        <v>24</v>
      </c>
      <c r="E3911" s="9">
        <v>9</v>
      </c>
      <c r="F3911" s="9">
        <v>7</v>
      </c>
      <c r="G3911" s="9">
        <v>18</v>
      </c>
    </row>
    <row r="3912" spans="1:7" x14ac:dyDescent="0.25">
      <c r="A3912" s="9">
        <v>2925009</v>
      </c>
      <c r="B3912" s="9">
        <v>29</v>
      </c>
      <c r="C3912" s="10">
        <v>345</v>
      </c>
      <c r="D3912" s="9">
        <v>25</v>
      </c>
      <c r="E3912" s="9">
        <v>9</v>
      </c>
      <c r="F3912" s="9">
        <v>22</v>
      </c>
      <c r="G3912" s="9">
        <v>4</v>
      </c>
    </row>
    <row r="3913" spans="1:7" x14ac:dyDescent="0.25">
      <c r="A3913" s="9">
        <v>2926009</v>
      </c>
      <c r="B3913" s="9">
        <v>29</v>
      </c>
      <c r="C3913" s="10">
        <v>359</v>
      </c>
      <c r="D3913" s="9">
        <v>26</v>
      </c>
      <c r="E3913" s="9">
        <v>9</v>
      </c>
      <c r="F3913" s="9">
        <v>8</v>
      </c>
      <c r="G3913" s="9">
        <v>19</v>
      </c>
    </row>
    <row r="3914" spans="1:7" x14ac:dyDescent="0.25">
      <c r="A3914" s="9">
        <v>2927009</v>
      </c>
      <c r="B3914" s="9">
        <v>29</v>
      </c>
      <c r="C3914" s="10">
        <v>373</v>
      </c>
      <c r="D3914" s="9">
        <v>27</v>
      </c>
      <c r="E3914" s="9">
        <v>9</v>
      </c>
      <c r="F3914" s="9">
        <v>23</v>
      </c>
      <c r="G3914" s="9">
        <v>5</v>
      </c>
    </row>
    <row r="3915" spans="1:7" x14ac:dyDescent="0.25">
      <c r="A3915" s="9">
        <v>2928009</v>
      </c>
      <c r="B3915" s="9">
        <v>29</v>
      </c>
      <c r="C3915" s="10">
        <v>387</v>
      </c>
      <c r="D3915" s="9">
        <v>28</v>
      </c>
      <c r="E3915" s="9">
        <v>9</v>
      </c>
      <c r="F3915" s="9">
        <v>9</v>
      </c>
      <c r="G3915" s="9">
        <v>20</v>
      </c>
    </row>
    <row r="3916" spans="1:7" x14ac:dyDescent="0.25">
      <c r="A3916" s="9">
        <v>2929009</v>
      </c>
      <c r="B3916" s="9">
        <v>29</v>
      </c>
      <c r="C3916" s="10">
        <v>401</v>
      </c>
      <c r="D3916" s="9">
        <v>29</v>
      </c>
      <c r="E3916" s="9">
        <v>9</v>
      </c>
      <c r="F3916" s="9">
        <v>24</v>
      </c>
      <c r="G3916" s="9">
        <v>6</v>
      </c>
    </row>
    <row r="3917" spans="1:7" x14ac:dyDescent="0.25">
      <c r="A3917" s="9">
        <v>2901010</v>
      </c>
      <c r="B3917" s="9">
        <v>29</v>
      </c>
      <c r="C3917" s="10">
        <v>10</v>
      </c>
      <c r="D3917" s="9">
        <v>1</v>
      </c>
      <c r="E3917" s="9">
        <v>10</v>
      </c>
      <c r="F3917" s="9">
        <v>11</v>
      </c>
      <c r="G3917" s="9">
        <v>20</v>
      </c>
    </row>
    <row r="3918" spans="1:7" x14ac:dyDescent="0.25">
      <c r="A3918" s="9">
        <v>2902010</v>
      </c>
      <c r="B3918" s="9">
        <v>29</v>
      </c>
      <c r="C3918" s="10">
        <v>24</v>
      </c>
      <c r="D3918" s="9">
        <v>2</v>
      </c>
      <c r="E3918" s="9">
        <v>10</v>
      </c>
      <c r="F3918" s="9">
        <v>26</v>
      </c>
      <c r="G3918" s="9">
        <v>6</v>
      </c>
    </row>
    <row r="3919" spans="1:7" x14ac:dyDescent="0.25">
      <c r="A3919" s="9">
        <v>2903010</v>
      </c>
      <c r="B3919" s="9">
        <v>29</v>
      </c>
      <c r="C3919" s="10">
        <v>38</v>
      </c>
      <c r="D3919" s="9">
        <v>3</v>
      </c>
      <c r="E3919" s="9">
        <v>10</v>
      </c>
      <c r="F3919" s="9">
        <v>12</v>
      </c>
      <c r="G3919" s="9">
        <v>21</v>
      </c>
    </row>
    <row r="3920" spans="1:7" x14ac:dyDescent="0.25">
      <c r="A3920" s="9">
        <v>2904010</v>
      </c>
      <c r="B3920" s="9">
        <v>29</v>
      </c>
      <c r="C3920" s="10">
        <v>52</v>
      </c>
      <c r="D3920" s="9">
        <v>4</v>
      </c>
      <c r="E3920" s="9">
        <v>10</v>
      </c>
      <c r="F3920" s="9">
        <v>27</v>
      </c>
      <c r="G3920" s="9">
        <v>7</v>
      </c>
    </row>
    <row r="3921" spans="1:7" x14ac:dyDescent="0.25">
      <c r="A3921" s="9">
        <v>2905010</v>
      </c>
      <c r="B3921" s="9">
        <v>29</v>
      </c>
      <c r="C3921" s="10">
        <v>66</v>
      </c>
      <c r="D3921" s="9">
        <v>5</v>
      </c>
      <c r="E3921" s="9">
        <v>10</v>
      </c>
      <c r="F3921" s="9">
        <v>13</v>
      </c>
      <c r="G3921" s="9">
        <v>22</v>
      </c>
    </row>
    <row r="3922" spans="1:7" x14ac:dyDescent="0.25">
      <c r="A3922" s="9">
        <v>2906010</v>
      </c>
      <c r="B3922" s="9">
        <v>29</v>
      </c>
      <c r="C3922" s="10">
        <v>80</v>
      </c>
      <c r="D3922" s="9">
        <v>6</v>
      </c>
      <c r="E3922" s="9">
        <v>10</v>
      </c>
      <c r="F3922" s="9">
        <v>28</v>
      </c>
      <c r="G3922" s="9">
        <v>8</v>
      </c>
    </row>
    <row r="3923" spans="1:7" x14ac:dyDescent="0.25">
      <c r="A3923" s="9">
        <v>2907010</v>
      </c>
      <c r="B3923" s="9">
        <v>29</v>
      </c>
      <c r="C3923" s="10">
        <v>94</v>
      </c>
      <c r="D3923" s="9">
        <v>7</v>
      </c>
      <c r="E3923" s="9">
        <v>10</v>
      </c>
      <c r="F3923" s="9">
        <v>14</v>
      </c>
      <c r="G3923" s="9">
        <v>23</v>
      </c>
    </row>
    <row r="3924" spans="1:7" x14ac:dyDescent="0.25">
      <c r="A3924" s="9">
        <v>2908010</v>
      </c>
      <c r="B3924" s="9">
        <v>29</v>
      </c>
      <c r="C3924" s="10">
        <v>108</v>
      </c>
      <c r="D3924" s="9">
        <v>8</v>
      </c>
      <c r="E3924" s="9">
        <v>10</v>
      </c>
      <c r="F3924" s="9">
        <v>29</v>
      </c>
      <c r="G3924" s="9">
        <v>9</v>
      </c>
    </row>
    <row r="3925" spans="1:7" x14ac:dyDescent="0.25">
      <c r="A3925" s="9">
        <v>2909010</v>
      </c>
      <c r="B3925" s="9">
        <v>29</v>
      </c>
      <c r="C3925" s="10">
        <v>122</v>
      </c>
      <c r="D3925" s="9">
        <v>9</v>
      </c>
      <c r="E3925" s="9">
        <v>10</v>
      </c>
      <c r="F3925" s="9">
        <v>15</v>
      </c>
      <c r="G3925" s="9">
        <v>24</v>
      </c>
    </row>
    <row r="3926" spans="1:7" x14ac:dyDescent="0.25">
      <c r="A3926" s="9">
        <v>2910010</v>
      </c>
      <c r="B3926" s="9">
        <v>29</v>
      </c>
      <c r="C3926" s="10">
        <v>136</v>
      </c>
      <c r="D3926" s="9">
        <v>10</v>
      </c>
      <c r="E3926" s="9">
        <v>10</v>
      </c>
      <c r="F3926" s="9">
        <v>1</v>
      </c>
      <c r="G3926" s="9">
        <v>10</v>
      </c>
    </row>
    <row r="3927" spans="1:7" x14ac:dyDescent="0.25">
      <c r="A3927" s="9">
        <v>2911010</v>
      </c>
      <c r="B3927" s="9">
        <v>29</v>
      </c>
      <c r="C3927" s="10">
        <v>150</v>
      </c>
      <c r="D3927" s="9">
        <v>11</v>
      </c>
      <c r="E3927" s="9">
        <v>10</v>
      </c>
      <c r="F3927" s="9">
        <v>16</v>
      </c>
      <c r="G3927" s="9">
        <v>25</v>
      </c>
    </row>
    <row r="3928" spans="1:7" x14ac:dyDescent="0.25">
      <c r="A3928" s="9">
        <v>2912010</v>
      </c>
      <c r="B3928" s="9">
        <v>29</v>
      </c>
      <c r="C3928" s="10">
        <v>164</v>
      </c>
      <c r="D3928" s="9">
        <v>12</v>
      </c>
      <c r="E3928" s="9">
        <v>10</v>
      </c>
      <c r="F3928" s="9">
        <v>2</v>
      </c>
      <c r="G3928" s="9">
        <v>11</v>
      </c>
    </row>
    <row r="3929" spans="1:7" x14ac:dyDescent="0.25">
      <c r="A3929" s="9">
        <v>2914010</v>
      </c>
      <c r="B3929" s="9">
        <v>29</v>
      </c>
      <c r="C3929" s="10">
        <v>187</v>
      </c>
      <c r="D3929" s="9">
        <v>14</v>
      </c>
      <c r="E3929" s="9">
        <v>10</v>
      </c>
      <c r="F3929" s="9">
        <v>17</v>
      </c>
      <c r="G3929" s="9">
        <v>26</v>
      </c>
    </row>
    <row r="3930" spans="1:7" x14ac:dyDescent="0.25">
      <c r="A3930" s="9">
        <v>2914010</v>
      </c>
      <c r="B3930" s="9">
        <v>29</v>
      </c>
      <c r="C3930" s="10">
        <v>188</v>
      </c>
      <c r="D3930" s="9">
        <v>14</v>
      </c>
      <c r="E3930" s="9">
        <v>10</v>
      </c>
      <c r="F3930" s="9">
        <v>3</v>
      </c>
      <c r="G3930" s="9">
        <v>12</v>
      </c>
    </row>
    <row r="3931" spans="1:7" x14ac:dyDescent="0.25">
      <c r="A3931" s="9">
        <v>2915010</v>
      </c>
      <c r="B3931" s="9">
        <v>29</v>
      </c>
      <c r="C3931" s="10">
        <v>206</v>
      </c>
      <c r="D3931" s="9">
        <v>15</v>
      </c>
      <c r="E3931" s="9">
        <v>10</v>
      </c>
      <c r="F3931" s="9">
        <v>18</v>
      </c>
      <c r="G3931" s="9">
        <v>27</v>
      </c>
    </row>
    <row r="3932" spans="1:7" x14ac:dyDescent="0.25">
      <c r="A3932" s="9">
        <v>2916010</v>
      </c>
      <c r="B3932" s="9">
        <v>29</v>
      </c>
      <c r="C3932" s="10">
        <v>220</v>
      </c>
      <c r="D3932" s="9">
        <v>16</v>
      </c>
      <c r="E3932" s="9">
        <v>10</v>
      </c>
      <c r="F3932" s="9">
        <v>4</v>
      </c>
      <c r="G3932" s="9">
        <v>13</v>
      </c>
    </row>
    <row r="3933" spans="1:7" x14ac:dyDescent="0.25">
      <c r="A3933" s="9">
        <v>2917010</v>
      </c>
      <c r="B3933" s="9">
        <v>29</v>
      </c>
      <c r="C3933" s="10">
        <v>234</v>
      </c>
      <c r="D3933" s="9">
        <v>17</v>
      </c>
      <c r="E3933" s="9">
        <v>10</v>
      </c>
      <c r="F3933" s="9">
        <v>19</v>
      </c>
      <c r="G3933" s="9">
        <v>28</v>
      </c>
    </row>
    <row r="3934" spans="1:7" x14ac:dyDescent="0.25">
      <c r="A3934" s="9">
        <v>2918010</v>
      </c>
      <c r="B3934" s="9">
        <v>29</v>
      </c>
      <c r="C3934" s="10">
        <v>248</v>
      </c>
      <c r="D3934" s="9">
        <v>18</v>
      </c>
      <c r="E3934" s="9">
        <v>10</v>
      </c>
      <c r="F3934" s="9">
        <v>5</v>
      </c>
      <c r="G3934" s="9">
        <v>14</v>
      </c>
    </row>
    <row r="3935" spans="1:7" x14ac:dyDescent="0.25">
      <c r="A3935" s="9">
        <v>2919010</v>
      </c>
      <c r="B3935" s="9">
        <v>29</v>
      </c>
      <c r="C3935" s="10">
        <v>262</v>
      </c>
      <c r="D3935" s="9">
        <v>19</v>
      </c>
      <c r="E3935" s="9">
        <v>10</v>
      </c>
      <c r="F3935" s="9">
        <v>20</v>
      </c>
      <c r="G3935" s="9">
        <v>29</v>
      </c>
    </row>
    <row r="3936" spans="1:7" x14ac:dyDescent="0.25">
      <c r="A3936" s="9">
        <v>2920010</v>
      </c>
      <c r="B3936" s="9">
        <v>29</v>
      </c>
      <c r="C3936" s="10">
        <v>276</v>
      </c>
      <c r="D3936" s="9">
        <v>20</v>
      </c>
      <c r="E3936" s="9">
        <v>10</v>
      </c>
      <c r="F3936" s="9">
        <v>6</v>
      </c>
      <c r="G3936" s="9">
        <v>15</v>
      </c>
    </row>
    <row r="3937" spans="1:7" x14ac:dyDescent="0.25">
      <c r="A3937" s="9">
        <v>2921010</v>
      </c>
      <c r="B3937" s="9">
        <v>29</v>
      </c>
      <c r="C3937" s="10">
        <v>290</v>
      </c>
      <c r="D3937" s="9">
        <v>21</v>
      </c>
      <c r="E3937" s="9">
        <v>10</v>
      </c>
      <c r="F3937" s="9">
        <v>21</v>
      </c>
      <c r="G3937" s="9">
        <v>1</v>
      </c>
    </row>
    <row r="3938" spans="1:7" x14ac:dyDescent="0.25">
      <c r="A3938" s="9">
        <v>2922010</v>
      </c>
      <c r="B3938" s="9">
        <v>29</v>
      </c>
      <c r="C3938" s="10">
        <v>304</v>
      </c>
      <c r="D3938" s="9">
        <v>22</v>
      </c>
      <c r="E3938" s="9">
        <v>10</v>
      </c>
      <c r="F3938" s="9">
        <v>7</v>
      </c>
      <c r="G3938" s="9">
        <v>16</v>
      </c>
    </row>
    <row r="3939" spans="1:7" x14ac:dyDescent="0.25">
      <c r="A3939" s="9">
        <v>2923010</v>
      </c>
      <c r="B3939" s="9">
        <v>29</v>
      </c>
      <c r="C3939" s="10">
        <v>318</v>
      </c>
      <c r="D3939" s="9">
        <v>23</v>
      </c>
      <c r="E3939" s="9">
        <v>10</v>
      </c>
      <c r="F3939" s="9">
        <v>22</v>
      </c>
      <c r="G3939" s="9">
        <v>2</v>
      </c>
    </row>
    <row r="3940" spans="1:7" x14ac:dyDescent="0.25">
      <c r="A3940" s="9">
        <v>2924010</v>
      </c>
      <c r="B3940" s="9">
        <v>29</v>
      </c>
      <c r="C3940" s="10">
        <v>332</v>
      </c>
      <c r="D3940" s="9">
        <v>24</v>
      </c>
      <c r="E3940" s="9">
        <v>10</v>
      </c>
      <c r="F3940" s="9">
        <v>8</v>
      </c>
      <c r="G3940" s="9">
        <v>17</v>
      </c>
    </row>
    <row r="3941" spans="1:7" x14ac:dyDescent="0.25">
      <c r="A3941" s="9">
        <v>2925010</v>
      </c>
      <c r="B3941" s="9">
        <v>29</v>
      </c>
      <c r="C3941" s="10">
        <v>346</v>
      </c>
      <c r="D3941" s="9">
        <v>25</v>
      </c>
      <c r="E3941" s="9">
        <v>10</v>
      </c>
      <c r="F3941" s="9">
        <v>23</v>
      </c>
      <c r="G3941" s="9">
        <v>3</v>
      </c>
    </row>
    <row r="3942" spans="1:7" x14ac:dyDescent="0.25">
      <c r="A3942" s="9">
        <v>2926010</v>
      </c>
      <c r="B3942" s="9">
        <v>29</v>
      </c>
      <c r="C3942" s="10">
        <v>360</v>
      </c>
      <c r="D3942" s="9">
        <v>26</v>
      </c>
      <c r="E3942" s="9">
        <v>10</v>
      </c>
      <c r="F3942" s="9">
        <v>9</v>
      </c>
      <c r="G3942" s="9">
        <v>18</v>
      </c>
    </row>
    <row r="3943" spans="1:7" x14ac:dyDescent="0.25">
      <c r="A3943" s="9">
        <v>2927010</v>
      </c>
      <c r="B3943" s="9">
        <v>29</v>
      </c>
      <c r="C3943" s="10">
        <v>374</v>
      </c>
      <c r="D3943" s="9">
        <v>27</v>
      </c>
      <c r="E3943" s="9">
        <v>10</v>
      </c>
      <c r="F3943" s="9">
        <v>24</v>
      </c>
      <c r="G3943" s="9">
        <v>4</v>
      </c>
    </row>
    <row r="3944" spans="1:7" x14ac:dyDescent="0.25">
      <c r="A3944" s="9">
        <v>2928010</v>
      </c>
      <c r="B3944" s="9">
        <v>29</v>
      </c>
      <c r="C3944" s="10">
        <v>388</v>
      </c>
      <c r="D3944" s="9">
        <v>28</v>
      </c>
      <c r="E3944" s="9">
        <v>10</v>
      </c>
      <c r="F3944" s="9">
        <v>10</v>
      </c>
      <c r="G3944" s="9">
        <v>19</v>
      </c>
    </row>
    <row r="3945" spans="1:7" x14ac:dyDescent="0.25">
      <c r="A3945" s="9">
        <v>2929010</v>
      </c>
      <c r="B3945" s="9">
        <v>29</v>
      </c>
      <c r="C3945" s="10">
        <v>402</v>
      </c>
      <c r="D3945" s="9">
        <v>29</v>
      </c>
      <c r="E3945" s="9">
        <v>10</v>
      </c>
      <c r="F3945" s="9">
        <v>25</v>
      </c>
      <c r="G3945" s="9">
        <v>5</v>
      </c>
    </row>
    <row r="3946" spans="1:7" x14ac:dyDescent="0.25">
      <c r="A3946" s="9">
        <v>2901011</v>
      </c>
      <c r="B3946" s="9">
        <v>29</v>
      </c>
      <c r="C3946" s="10">
        <v>11</v>
      </c>
      <c r="D3946" s="9">
        <v>1</v>
      </c>
      <c r="E3946" s="9">
        <v>11</v>
      </c>
      <c r="F3946" s="9">
        <v>12</v>
      </c>
      <c r="G3946" s="9">
        <v>19</v>
      </c>
    </row>
    <row r="3947" spans="1:7" x14ac:dyDescent="0.25">
      <c r="A3947" s="9">
        <v>2902011</v>
      </c>
      <c r="B3947" s="9">
        <v>29</v>
      </c>
      <c r="C3947" s="10">
        <v>25</v>
      </c>
      <c r="D3947" s="9">
        <v>2</v>
      </c>
      <c r="E3947" s="9">
        <v>11</v>
      </c>
      <c r="F3947" s="9">
        <v>27</v>
      </c>
      <c r="G3947" s="9">
        <v>5</v>
      </c>
    </row>
    <row r="3948" spans="1:7" x14ac:dyDescent="0.25">
      <c r="A3948" s="9">
        <v>2903011</v>
      </c>
      <c r="B3948" s="9">
        <v>29</v>
      </c>
      <c r="C3948" s="10">
        <v>39</v>
      </c>
      <c r="D3948" s="9">
        <v>3</v>
      </c>
      <c r="E3948" s="9">
        <v>11</v>
      </c>
      <c r="F3948" s="9">
        <v>13</v>
      </c>
      <c r="G3948" s="9">
        <v>20</v>
      </c>
    </row>
    <row r="3949" spans="1:7" x14ac:dyDescent="0.25">
      <c r="A3949" s="9">
        <v>2904011</v>
      </c>
      <c r="B3949" s="9">
        <v>29</v>
      </c>
      <c r="C3949" s="10">
        <v>53</v>
      </c>
      <c r="D3949" s="9">
        <v>4</v>
      </c>
      <c r="E3949" s="9">
        <v>11</v>
      </c>
      <c r="F3949" s="9">
        <v>28</v>
      </c>
      <c r="G3949" s="9">
        <v>6</v>
      </c>
    </row>
    <row r="3950" spans="1:7" x14ac:dyDescent="0.25">
      <c r="A3950" s="9">
        <v>2905011</v>
      </c>
      <c r="B3950" s="9">
        <v>29</v>
      </c>
      <c r="C3950" s="10">
        <v>67</v>
      </c>
      <c r="D3950" s="9">
        <v>5</v>
      </c>
      <c r="E3950" s="9">
        <v>11</v>
      </c>
      <c r="F3950" s="9">
        <v>14</v>
      </c>
      <c r="G3950" s="9">
        <v>21</v>
      </c>
    </row>
    <row r="3951" spans="1:7" x14ac:dyDescent="0.25">
      <c r="A3951" s="9">
        <v>2906011</v>
      </c>
      <c r="B3951" s="9">
        <v>29</v>
      </c>
      <c r="C3951" s="10">
        <v>81</v>
      </c>
      <c r="D3951" s="9">
        <v>6</v>
      </c>
      <c r="E3951" s="9">
        <v>11</v>
      </c>
      <c r="F3951" s="9">
        <v>29</v>
      </c>
      <c r="G3951" s="9">
        <v>7</v>
      </c>
    </row>
    <row r="3952" spans="1:7" x14ac:dyDescent="0.25">
      <c r="A3952" s="9">
        <v>2907011</v>
      </c>
      <c r="B3952" s="9">
        <v>29</v>
      </c>
      <c r="C3952" s="10">
        <v>95</v>
      </c>
      <c r="D3952" s="9">
        <v>7</v>
      </c>
      <c r="E3952" s="9">
        <v>11</v>
      </c>
      <c r="F3952" s="9">
        <v>15</v>
      </c>
      <c r="G3952" s="9">
        <v>22</v>
      </c>
    </row>
    <row r="3953" spans="1:7" x14ac:dyDescent="0.25">
      <c r="A3953" s="9">
        <v>2908011</v>
      </c>
      <c r="B3953" s="9">
        <v>29</v>
      </c>
      <c r="C3953" s="10">
        <v>109</v>
      </c>
      <c r="D3953" s="9">
        <v>8</v>
      </c>
      <c r="E3953" s="9">
        <v>11</v>
      </c>
      <c r="F3953" s="9">
        <v>1</v>
      </c>
      <c r="G3953" s="9">
        <v>8</v>
      </c>
    </row>
    <row r="3954" spans="1:7" x14ac:dyDescent="0.25">
      <c r="A3954" s="9">
        <v>2909011</v>
      </c>
      <c r="B3954" s="9">
        <v>29</v>
      </c>
      <c r="C3954" s="10">
        <v>123</v>
      </c>
      <c r="D3954" s="9">
        <v>9</v>
      </c>
      <c r="E3954" s="9">
        <v>11</v>
      </c>
      <c r="F3954" s="9">
        <v>16</v>
      </c>
      <c r="G3954" s="9">
        <v>23</v>
      </c>
    </row>
    <row r="3955" spans="1:7" x14ac:dyDescent="0.25">
      <c r="A3955" s="9">
        <v>2910011</v>
      </c>
      <c r="B3955" s="9">
        <v>29</v>
      </c>
      <c r="C3955" s="10">
        <v>137</v>
      </c>
      <c r="D3955" s="9">
        <v>10</v>
      </c>
      <c r="E3955" s="9">
        <v>11</v>
      </c>
      <c r="F3955" s="9">
        <v>2</v>
      </c>
      <c r="G3955" s="9">
        <v>9</v>
      </c>
    </row>
    <row r="3956" spans="1:7" x14ac:dyDescent="0.25">
      <c r="A3956" s="9">
        <v>2911011</v>
      </c>
      <c r="B3956" s="9">
        <v>29</v>
      </c>
      <c r="C3956" s="10">
        <v>151</v>
      </c>
      <c r="D3956" s="9">
        <v>11</v>
      </c>
      <c r="E3956" s="9">
        <v>11</v>
      </c>
      <c r="F3956" s="9">
        <v>17</v>
      </c>
      <c r="G3956" s="9">
        <v>24</v>
      </c>
    </row>
    <row r="3957" spans="1:7" x14ac:dyDescent="0.25">
      <c r="A3957" s="9">
        <v>2912011</v>
      </c>
      <c r="B3957" s="9">
        <v>29</v>
      </c>
      <c r="C3957" s="10">
        <v>165</v>
      </c>
      <c r="D3957" s="9">
        <v>12</v>
      </c>
      <c r="E3957" s="9">
        <v>11</v>
      </c>
      <c r="F3957" s="9">
        <v>3</v>
      </c>
      <c r="G3957" s="9">
        <v>10</v>
      </c>
    </row>
    <row r="3958" spans="1:7" x14ac:dyDescent="0.25">
      <c r="A3958" s="9">
        <v>2914011</v>
      </c>
      <c r="B3958" s="9">
        <v>29</v>
      </c>
      <c r="C3958" s="10">
        <v>189</v>
      </c>
      <c r="D3958" s="9">
        <v>14</v>
      </c>
      <c r="E3958" s="9">
        <v>11</v>
      </c>
      <c r="F3958" s="9">
        <v>18</v>
      </c>
      <c r="G3958" s="9">
        <v>25</v>
      </c>
    </row>
    <row r="3959" spans="1:7" x14ac:dyDescent="0.25">
      <c r="A3959" s="9">
        <v>2914011</v>
      </c>
      <c r="B3959" s="9">
        <v>29</v>
      </c>
      <c r="C3959" s="10">
        <v>190</v>
      </c>
      <c r="D3959" s="9">
        <v>14</v>
      </c>
      <c r="E3959" s="9">
        <v>11</v>
      </c>
      <c r="F3959" s="9">
        <v>4</v>
      </c>
      <c r="G3959" s="9">
        <v>11</v>
      </c>
    </row>
    <row r="3960" spans="1:7" x14ac:dyDescent="0.25">
      <c r="A3960" s="9">
        <v>2915011</v>
      </c>
      <c r="B3960" s="9">
        <v>29</v>
      </c>
      <c r="C3960" s="10">
        <v>207</v>
      </c>
      <c r="D3960" s="9">
        <v>15</v>
      </c>
      <c r="E3960" s="9">
        <v>11</v>
      </c>
      <c r="F3960" s="9">
        <v>19</v>
      </c>
      <c r="G3960" s="9">
        <v>26</v>
      </c>
    </row>
    <row r="3961" spans="1:7" x14ac:dyDescent="0.25">
      <c r="A3961" s="9">
        <v>2916011</v>
      </c>
      <c r="B3961" s="9">
        <v>29</v>
      </c>
      <c r="C3961" s="10">
        <v>221</v>
      </c>
      <c r="D3961" s="9">
        <v>16</v>
      </c>
      <c r="E3961" s="9">
        <v>11</v>
      </c>
      <c r="F3961" s="9">
        <v>5</v>
      </c>
      <c r="G3961" s="9">
        <v>12</v>
      </c>
    </row>
    <row r="3962" spans="1:7" x14ac:dyDescent="0.25">
      <c r="A3962" s="9">
        <v>2917011</v>
      </c>
      <c r="B3962" s="9">
        <v>29</v>
      </c>
      <c r="C3962" s="10">
        <v>235</v>
      </c>
      <c r="D3962" s="9">
        <v>17</v>
      </c>
      <c r="E3962" s="9">
        <v>11</v>
      </c>
      <c r="F3962" s="9">
        <v>20</v>
      </c>
      <c r="G3962" s="9">
        <v>27</v>
      </c>
    </row>
    <row r="3963" spans="1:7" x14ac:dyDescent="0.25">
      <c r="A3963" s="9">
        <v>2918011</v>
      </c>
      <c r="B3963" s="9">
        <v>29</v>
      </c>
      <c r="C3963" s="10">
        <v>249</v>
      </c>
      <c r="D3963" s="9">
        <v>18</v>
      </c>
      <c r="E3963" s="9">
        <v>11</v>
      </c>
      <c r="F3963" s="9">
        <v>6</v>
      </c>
      <c r="G3963" s="9">
        <v>13</v>
      </c>
    </row>
    <row r="3964" spans="1:7" x14ac:dyDescent="0.25">
      <c r="A3964" s="9">
        <v>2919011</v>
      </c>
      <c r="B3964" s="9">
        <v>29</v>
      </c>
      <c r="C3964" s="10">
        <v>263</v>
      </c>
      <c r="D3964" s="9">
        <v>19</v>
      </c>
      <c r="E3964" s="9">
        <v>11</v>
      </c>
      <c r="F3964" s="9">
        <v>21</v>
      </c>
      <c r="G3964" s="9">
        <v>28</v>
      </c>
    </row>
    <row r="3965" spans="1:7" x14ac:dyDescent="0.25">
      <c r="A3965" s="9">
        <v>2920011</v>
      </c>
      <c r="B3965" s="9">
        <v>29</v>
      </c>
      <c r="C3965" s="10">
        <v>277</v>
      </c>
      <c r="D3965" s="9">
        <v>20</v>
      </c>
      <c r="E3965" s="9">
        <v>11</v>
      </c>
      <c r="F3965" s="9">
        <v>7</v>
      </c>
      <c r="G3965" s="9">
        <v>14</v>
      </c>
    </row>
    <row r="3966" spans="1:7" x14ac:dyDescent="0.25">
      <c r="A3966" s="9">
        <v>2921011</v>
      </c>
      <c r="B3966" s="9">
        <v>29</v>
      </c>
      <c r="C3966" s="10">
        <v>291</v>
      </c>
      <c r="D3966" s="9">
        <v>21</v>
      </c>
      <c r="E3966" s="9">
        <v>11</v>
      </c>
      <c r="F3966" s="9">
        <v>22</v>
      </c>
      <c r="G3966" s="9">
        <v>29</v>
      </c>
    </row>
    <row r="3967" spans="1:7" x14ac:dyDescent="0.25">
      <c r="A3967" s="9">
        <v>2922011</v>
      </c>
      <c r="B3967" s="9">
        <v>29</v>
      </c>
      <c r="C3967" s="10">
        <v>305</v>
      </c>
      <c r="D3967" s="9">
        <v>22</v>
      </c>
      <c r="E3967" s="9">
        <v>11</v>
      </c>
      <c r="F3967" s="9">
        <v>8</v>
      </c>
      <c r="G3967" s="9">
        <v>15</v>
      </c>
    </row>
    <row r="3968" spans="1:7" x14ac:dyDescent="0.25">
      <c r="A3968" s="9">
        <v>2923011</v>
      </c>
      <c r="B3968" s="9">
        <v>29</v>
      </c>
      <c r="C3968" s="10">
        <v>319</v>
      </c>
      <c r="D3968" s="9">
        <v>23</v>
      </c>
      <c r="E3968" s="9">
        <v>11</v>
      </c>
      <c r="F3968" s="9">
        <v>23</v>
      </c>
      <c r="G3968" s="9">
        <v>1</v>
      </c>
    </row>
    <row r="3969" spans="1:7" x14ac:dyDescent="0.25">
      <c r="A3969" s="9">
        <v>2924011</v>
      </c>
      <c r="B3969" s="9">
        <v>29</v>
      </c>
      <c r="C3969" s="10">
        <v>333</v>
      </c>
      <c r="D3969" s="9">
        <v>24</v>
      </c>
      <c r="E3969" s="9">
        <v>11</v>
      </c>
      <c r="F3969" s="9">
        <v>9</v>
      </c>
      <c r="G3969" s="9">
        <v>16</v>
      </c>
    </row>
    <row r="3970" spans="1:7" x14ac:dyDescent="0.25">
      <c r="A3970" s="9">
        <v>2925011</v>
      </c>
      <c r="B3970" s="9">
        <v>29</v>
      </c>
      <c r="C3970" s="10">
        <v>347</v>
      </c>
      <c r="D3970" s="9">
        <v>25</v>
      </c>
      <c r="E3970" s="9">
        <v>11</v>
      </c>
      <c r="F3970" s="9">
        <v>24</v>
      </c>
      <c r="G3970" s="9">
        <v>2</v>
      </c>
    </row>
    <row r="3971" spans="1:7" x14ac:dyDescent="0.25">
      <c r="A3971" s="9">
        <v>2926011</v>
      </c>
      <c r="B3971" s="9">
        <v>29</v>
      </c>
      <c r="C3971" s="10">
        <v>361</v>
      </c>
      <c r="D3971" s="9">
        <v>26</v>
      </c>
      <c r="E3971" s="9">
        <v>11</v>
      </c>
      <c r="F3971" s="9">
        <v>10</v>
      </c>
      <c r="G3971" s="9">
        <v>17</v>
      </c>
    </row>
    <row r="3972" spans="1:7" x14ac:dyDescent="0.25">
      <c r="A3972" s="9">
        <v>2927011</v>
      </c>
      <c r="B3972" s="9">
        <v>29</v>
      </c>
      <c r="C3972" s="10">
        <v>375</v>
      </c>
      <c r="D3972" s="9">
        <v>27</v>
      </c>
      <c r="E3972" s="9">
        <v>11</v>
      </c>
      <c r="F3972" s="9">
        <v>25</v>
      </c>
      <c r="G3972" s="9">
        <v>3</v>
      </c>
    </row>
    <row r="3973" spans="1:7" x14ac:dyDescent="0.25">
      <c r="A3973" s="9">
        <v>2928011</v>
      </c>
      <c r="B3973" s="9">
        <v>29</v>
      </c>
      <c r="C3973" s="10">
        <v>389</v>
      </c>
      <c r="D3973" s="9">
        <v>28</v>
      </c>
      <c r="E3973" s="9">
        <v>11</v>
      </c>
      <c r="F3973" s="9">
        <v>11</v>
      </c>
      <c r="G3973" s="9">
        <v>18</v>
      </c>
    </row>
    <row r="3974" spans="1:7" x14ac:dyDescent="0.25">
      <c r="A3974" s="9">
        <v>2929011</v>
      </c>
      <c r="B3974" s="9">
        <v>29</v>
      </c>
      <c r="C3974" s="10">
        <v>403</v>
      </c>
      <c r="D3974" s="9">
        <v>29</v>
      </c>
      <c r="E3974" s="9">
        <v>11</v>
      </c>
      <c r="F3974" s="9">
        <v>26</v>
      </c>
      <c r="G3974" s="9">
        <v>4</v>
      </c>
    </row>
    <row r="3975" spans="1:7" x14ac:dyDescent="0.25">
      <c r="A3975" s="9">
        <v>2901012</v>
      </c>
      <c r="B3975" s="9">
        <v>29</v>
      </c>
      <c r="C3975" s="10">
        <v>12</v>
      </c>
      <c r="D3975" s="9">
        <v>1</v>
      </c>
      <c r="E3975" s="9">
        <v>12</v>
      </c>
      <c r="F3975" s="9">
        <v>13</v>
      </c>
      <c r="G3975" s="9">
        <v>18</v>
      </c>
    </row>
    <row r="3976" spans="1:7" x14ac:dyDescent="0.25">
      <c r="A3976" s="9">
        <v>2902012</v>
      </c>
      <c r="B3976" s="9">
        <v>29</v>
      </c>
      <c r="C3976" s="10">
        <v>26</v>
      </c>
      <c r="D3976" s="9">
        <v>2</v>
      </c>
      <c r="E3976" s="9">
        <v>12</v>
      </c>
      <c r="F3976" s="9">
        <v>28</v>
      </c>
      <c r="G3976" s="9">
        <v>4</v>
      </c>
    </row>
    <row r="3977" spans="1:7" x14ac:dyDescent="0.25">
      <c r="A3977" s="9">
        <v>2903012</v>
      </c>
      <c r="B3977" s="9">
        <v>29</v>
      </c>
      <c r="C3977" s="10">
        <v>40</v>
      </c>
      <c r="D3977" s="9">
        <v>3</v>
      </c>
      <c r="E3977" s="9">
        <v>12</v>
      </c>
      <c r="F3977" s="9">
        <v>14</v>
      </c>
      <c r="G3977" s="9">
        <v>19</v>
      </c>
    </row>
    <row r="3978" spans="1:7" x14ac:dyDescent="0.25">
      <c r="A3978" s="9">
        <v>2904012</v>
      </c>
      <c r="B3978" s="9">
        <v>29</v>
      </c>
      <c r="C3978" s="10">
        <v>54</v>
      </c>
      <c r="D3978" s="9">
        <v>4</v>
      </c>
      <c r="E3978" s="9">
        <v>12</v>
      </c>
      <c r="F3978" s="9">
        <v>29</v>
      </c>
      <c r="G3978" s="9">
        <v>5</v>
      </c>
    </row>
    <row r="3979" spans="1:7" x14ac:dyDescent="0.25">
      <c r="A3979" s="9">
        <v>2905012</v>
      </c>
      <c r="B3979" s="9">
        <v>29</v>
      </c>
      <c r="C3979" s="10">
        <v>68</v>
      </c>
      <c r="D3979" s="9">
        <v>5</v>
      </c>
      <c r="E3979" s="9">
        <v>12</v>
      </c>
      <c r="F3979" s="9">
        <v>15</v>
      </c>
      <c r="G3979" s="9">
        <v>20</v>
      </c>
    </row>
    <row r="3980" spans="1:7" x14ac:dyDescent="0.25">
      <c r="A3980" s="9">
        <v>2906012</v>
      </c>
      <c r="B3980" s="9">
        <v>29</v>
      </c>
      <c r="C3980" s="10">
        <v>82</v>
      </c>
      <c r="D3980" s="9">
        <v>6</v>
      </c>
      <c r="E3980" s="9">
        <v>12</v>
      </c>
      <c r="F3980" s="9">
        <v>1</v>
      </c>
      <c r="G3980" s="9">
        <v>6</v>
      </c>
    </row>
    <row r="3981" spans="1:7" x14ac:dyDescent="0.25">
      <c r="A3981" s="9">
        <v>2907012</v>
      </c>
      <c r="B3981" s="9">
        <v>29</v>
      </c>
      <c r="C3981" s="10">
        <v>96</v>
      </c>
      <c r="D3981" s="9">
        <v>7</v>
      </c>
      <c r="E3981" s="9">
        <v>12</v>
      </c>
      <c r="F3981" s="9">
        <v>16</v>
      </c>
      <c r="G3981" s="9">
        <v>21</v>
      </c>
    </row>
    <row r="3982" spans="1:7" x14ac:dyDescent="0.25">
      <c r="A3982" s="9">
        <v>2908012</v>
      </c>
      <c r="B3982" s="9">
        <v>29</v>
      </c>
      <c r="C3982" s="10">
        <v>110</v>
      </c>
      <c r="D3982" s="9">
        <v>8</v>
      </c>
      <c r="E3982" s="9">
        <v>12</v>
      </c>
      <c r="F3982" s="9">
        <v>2</v>
      </c>
      <c r="G3982" s="9">
        <v>7</v>
      </c>
    </row>
    <row r="3983" spans="1:7" x14ac:dyDescent="0.25">
      <c r="A3983" s="9">
        <v>2909012</v>
      </c>
      <c r="B3983" s="9">
        <v>29</v>
      </c>
      <c r="C3983" s="10">
        <v>124</v>
      </c>
      <c r="D3983" s="9">
        <v>9</v>
      </c>
      <c r="E3983" s="9">
        <v>12</v>
      </c>
      <c r="F3983" s="9">
        <v>17</v>
      </c>
      <c r="G3983" s="9">
        <v>22</v>
      </c>
    </row>
    <row r="3984" spans="1:7" x14ac:dyDescent="0.25">
      <c r="A3984" s="9">
        <v>2910012</v>
      </c>
      <c r="B3984" s="9">
        <v>29</v>
      </c>
      <c r="C3984" s="10">
        <v>138</v>
      </c>
      <c r="D3984" s="9">
        <v>10</v>
      </c>
      <c r="E3984" s="9">
        <v>12</v>
      </c>
      <c r="F3984" s="9">
        <v>3</v>
      </c>
      <c r="G3984" s="9">
        <v>8</v>
      </c>
    </row>
    <row r="3985" spans="1:7" x14ac:dyDescent="0.25">
      <c r="A3985" s="9">
        <v>2911012</v>
      </c>
      <c r="B3985" s="9">
        <v>29</v>
      </c>
      <c r="C3985" s="10">
        <v>152</v>
      </c>
      <c r="D3985" s="9">
        <v>11</v>
      </c>
      <c r="E3985" s="9">
        <v>12</v>
      </c>
      <c r="F3985" s="9">
        <v>18</v>
      </c>
      <c r="G3985" s="9">
        <v>23</v>
      </c>
    </row>
    <row r="3986" spans="1:7" x14ac:dyDescent="0.25">
      <c r="A3986" s="9">
        <v>2912012</v>
      </c>
      <c r="B3986" s="9">
        <v>29</v>
      </c>
      <c r="C3986" s="10">
        <v>166</v>
      </c>
      <c r="D3986" s="9">
        <v>12</v>
      </c>
      <c r="E3986" s="9">
        <v>12</v>
      </c>
      <c r="F3986" s="9">
        <v>4</v>
      </c>
      <c r="G3986" s="9">
        <v>9</v>
      </c>
    </row>
    <row r="3987" spans="1:7" x14ac:dyDescent="0.25">
      <c r="A3987" s="9">
        <v>2914012</v>
      </c>
      <c r="B3987" s="9">
        <v>29</v>
      </c>
      <c r="C3987" s="10">
        <v>191</v>
      </c>
      <c r="D3987" s="9">
        <v>14</v>
      </c>
      <c r="E3987" s="9">
        <v>12</v>
      </c>
      <c r="F3987" s="9">
        <v>19</v>
      </c>
      <c r="G3987" s="9">
        <v>24</v>
      </c>
    </row>
    <row r="3988" spans="1:7" x14ac:dyDescent="0.25">
      <c r="A3988" s="9">
        <v>2914012</v>
      </c>
      <c r="B3988" s="9">
        <v>29</v>
      </c>
      <c r="C3988" s="10">
        <v>192</v>
      </c>
      <c r="D3988" s="9">
        <v>14</v>
      </c>
      <c r="E3988" s="9">
        <v>12</v>
      </c>
      <c r="F3988" s="9">
        <v>5</v>
      </c>
      <c r="G3988" s="9">
        <v>10</v>
      </c>
    </row>
    <row r="3989" spans="1:7" x14ac:dyDescent="0.25">
      <c r="A3989" s="9">
        <v>2915012</v>
      </c>
      <c r="B3989" s="9">
        <v>29</v>
      </c>
      <c r="C3989" s="10">
        <v>208</v>
      </c>
      <c r="D3989" s="9">
        <v>15</v>
      </c>
      <c r="E3989" s="9">
        <v>12</v>
      </c>
      <c r="F3989" s="9">
        <v>20</v>
      </c>
      <c r="G3989" s="9">
        <v>25</v>
      </c>
    </row>
    <row r="3990" spans="1:7" x14ac:dyDescent="0.25">
      <c r="A3990" s="9">
        <v>2916012</v>
      </c>
      <c r="B3990" s="9">
        <v>29</v>
      </c>
      <c r="C3990" s="10">
        <v>222</v>
      </c>
      <c r="D3990" s="9">
        <v>16</v>
      </c>
      <c r="E3990" s="9">
        <v>12</v>
      </c>
      <c r="F3990" s="9">
        <v>6</v>
      </c>
      <c r="G3990" s="9">
        <v>11</v>
      </c>
    </row>
    <row r="3991" spans="1:7" x14ac:dyDescent="0.25">
      <c r="A3991" s="9">
        <v>2917012</v>
      </c>
      <c r="B3991" s="9">
        <v>29</v>
      </c>
      <c r="C3991" s="10">
        <v>236</v>
      </c>
      <c r="D3991" s="9">
        <v>17</v>
      </c>
      <c r="E3991" s="9">
        <v>12</v>
      </c>
      <c r="F3991" s="9">
        <v>21</v>
      </c>
      <c r="G3991" s="9">
        <v>26</v>
      </c>
    </row>
    <row r="3992" spans="1:7" x14ac:dyDescent="0.25">
      <c r="A3992" s="9">
        <v>2918012</v>
      </c>
      <c r="B3992" s="9">
        <v>29</v>
      </c>
      <c r="C3992" s="10">
        <v>250</v>
      </c>
      <c r="D3992" s="9">
        <v>18</v>
      </c>
      <c r="E3992" s="9">
        <v>12</v>
      </c>
      <c r="F3992" s="9">
        <v>7</v>
      </c>
      <c r="G3992" s="9">
        <v>12</v>
      </c>
    </row>
    <row r="3993" spans="1:7" x14ac:dyDescent="0.25">
      <c r="A3993" s="9">
        <v>2919012</v>
      </c>
      <c r="B3993" s="9">
        <v>29</v>
      </c>
      <c r="C3993" s="10">
        <v>264</v>
      </c>
      <c r="D3993" s="9">
        <v>19</v>
      </c>
      <c r="E3993" s="9">
        <v>12</v>
      </c>
      <c r="F3993" s="9">
        <v>22</v>
      </c>
      <c r="G3993" s="9">
        <v>27</v>
      </c>
    </row>
    <row r="3994" spans="1:7" x14ac:dyDescent="0.25">
      <c r="A3994" s="9">
        <v>2920012</v>
      </c>
      <c r="B3994" s="9">
        <v>29</v>
      </c>
      <c r="C3994" s="10">
        <v>278</v>
      </c>
      <c r="D3994" s="9">
        <v>20</v>
      </c>
      <c r="E3994" s="9">
        <v>12</v>
      </c>
      <c r="F3994" s="9">
        <v>8</v>
      </c>
      <c r="G3994" s="9">
        <v>13</v>
      </c>
    </row>
    <row r="3995" spans="1:7" x14ac:dyDescent="0.25">
      <c r="A3995" s="9">
        <v>2921012</v>
      </c>
      <c r="B3995" s="9">
        <v>29</v>
      </c>
      <c r="C3995" s="10">
        <v>292</v>
      </c>
      <c r="D3995" s="9">
        <v>21</v>
      </c>
      <c r="E3995" s="9">
        <v>12</v>
      </c>
      <c r="F3995" s="9">
        <v>23</v>
      </c>
      <c r="G3995" s="9">
        <v>28</v>
      </c>
    </row>
    <row r="3996" spans="1:7" x14ac:dyDescent="0.25">
      <c r="A3996" s="9">
        <v>2922012</v>
      </c>
      <c r="B3996" s="9">
        <v>29</v>
      </c>
      <c r="C3996" s="10">
        <v>306</v>
      </c>
      <c r="D3996" s="9">
        <v>22</v>
      </c>
      <c r="E3996" s="9">
        <v>12</v>
      </c>
      <c r="F3996" s="9">
        <v>9</v>
      </c>
      <c r="G3996" s="9">
        <v>14</v>
      </c>
    </row>
    <row r="3997" spans="1:7" x14ac:dyDescent="0.25">
      <c r="A3997" s="9">
        <v>2923012</v>
      </c>
      <c r="B3997" s="9">
        <v>29</v>
      </c>
      <c r="C3997" s="10">
        <v>320</v>
      </c>
      <c r="D3997" s="9">
        <v>23</v>
      </c>
      <c r="E3997" s="9">
        <v>12</v>
      </c>
      <c r="F3997" s="9">
        <v>24</v>
      </c>
      <c r="G3997" s="9">
        <v>29</v>
      </c>
    </row>
    <row r="3998" spans="1:7" x14ac:dyDescent="0.25">
      <c r="A3998" s="9">
        <v>2924012</v>
      </c>
      <c r="B3998" s="9">
        <v>29</v>
      </c>
      <c r="C3998" s="10">
        <v>334</v>
      </c>
      <c r="D3998" s="9">
        <v>24</v>
      </c>
      <c r="E3998" s="9">
        <v>12</v>
      </c>
      <c r="F3998" s="9">
        <v>10</v>
      </c>
      <c r="G3998" s="9">
        <v>15</v>
      </c>
    </row>
    <row r="3999" spans="1:7" x14ac:dyDescent="0.25">
      <c r="A3999" s="9">
        <v>2925012</v>
      </c>
      <c r="B3999" s="9">
        <v>29</v>
      </c>
      <c r="C3999" s="10">
        <v>348</v>
      </c>
      <c r="D3999" s="9">
        <v>25</v>
      </c>
      <c r="E3999" s="9">
        <v>12</v>
      </c>
      <c r="F3999" s="9">
        <v>25</v>
      </c>
      <c r="G3999" s="9">
        <v>1</v>
      </c>
    </row>
    <row r="4000" spans="1:7" x14ac:dyDescent="0.25">
      <c r="A4000" s="9">
        <v>2926012</v>
      </c>
      <c r="B4000" s="9">
        <v>29</v>
      </c>
      <c r="C4000" s="10">
        <v>362</v>
      </c>
      <c r="D4000" s="9">
        <v>26</v>
      </c>
      <c r="E4000" s="9">
        <v>12</v>
      </c>
      <c r="F4000" s="9">
        <v>11</v>
      </c>
      <c r="G4000" s="9">
        <v>16</v>
      </c>
    </row>
    <row r="4001" spans="1:7" x14ac:dyDescent="0.25">
      <c r="A4001" s="9">
        <v>2927012</v>
      </c>
      <c r="B4001" s="9">
        <v>29</v>
      </c>
      <c r="C4001" s="10">
        <v>376</v>
      </c>
      <c r="D4001" s="9">
        <v>27</v>
      </c>
      <c r="E4001" s="9">
        <v>12</v>
      </c>
      <c r="F4001" s="9">
        <v>26</v>
      </c>
      <c r="G4001" s="9">
        <v>2</v>
      </c>
    </row>
    <row r="4002" spans="1:7" x14ac:dyDescent="0.25">
      <c r="A4002" s="9">
        <v>2928012</v>
      </c>
      <c r="B4002" s="9">
        <v>29</v>
      </c>
      <c r="C4002" s="10">
        <v>390</v>
      </c>
      <c r="D4002" s="9">
        <v>28</v>
      </c>
      <c r="E4002" s="9">
        <v>12</v>
      </c>
      <c r="F4002" s="9">
        <v>12</v>
      </c>
      <c r="G4002" s="9">
        <v>17</v>
      </c>
    </row>
    <row r="4003" spans="1:7" x14ac:dyDescent="0.25">
      <c r="A4003" s="9">
        <v>2929012</v>
      </c>
      <c r="B4003" s="9">
        <v>29</v>
      </c>
      <c r="C4003" s="10">
        <v>404</v>
      </c>
      <c r="D4003" s="9">
        <v>29</v>
      </c>
      <c r="E4003" s="9">
        <v>12</v>
      </c>
      <c r="F4003" s="9">
        <v>27</v>
      </c>
      <c r="G4003" s="9">
        <v>3</v>
      </c>
    </row>
    <row r="4004" spans="1:7" x14ac:dyDescent="0.25">
      <c r="A4004" s="9">
        <v>2901013</v>
      </c>
      <c r="B4004" s="9">
        <v>29</v>
      </c>
      <c r="C4004" s="10">
        <v>13</v>
      </c>
      <c r="D4004" s="9">
        <v>1</v>
      </c>
      <c r="E4004" s="9">
        <v>13</v>
      </c>
      <c r="F4004" s="9">
        <v>14</v>
      </c>
      <c r="G4004" s="9">
        <v>17</v>
      </c>
    </row>
    <row r="4005" spans="1:7" x14ac:dyDescent="0.25">
      <c r="A4005" s="9">
        <v>2902013</v>
      </c>
      <c r="B4005" s="9">
        <v>29</v>
      </c>
      <c r="C4005" s="10">
        <v>27</v>
      </c>
      <c r="D4005" s="9">
        <v>2</v>
      </c>
      <c r="E4005" s="9">
        <v>13</v>
      </c>
      <c r="F4005" s="9">
        <v>29</v>
      </c>
      <c r="G4005" s="9">
        <v>3</v>
      </c>
    </row>
    <row r="4006" spans="1:7" x14ac:dyDescent="0.25">
      <c r="A4006" s="9">
        <v>2903013</v>
      </c>
      <c r="B4006" s="9">
        <v>29</v>
      </c>
      <c r="C4006" s="10">
        <v>41</v>
      </c>
      <c r="D4006" s="9">
        <v>3</v>
      </c>
      <c r="E4006" s="9">
        <v>13</v>
      </c>
      <c r="F4006" s="9">
        <v>15</v>
      </c>
      <c r="G4006" s="9">
        <v>18</v>
      </c>
    </row>
    <row r="4007" spans="1:7" x14ac:dyDescent="0.25">
      <c r="A4007" s="9">
        <v>2904013</v>
      </c>
      <c r="B4007" s="9">
        <v>29</v>
      </c>
      <c r="C4007" s="10">
        <v>55</v>
      </c>
      <c r="D4007" s="9">
        <v>4</v>
      </c>
      <c r="E4007" s="9">
        <v>13</v>
      </c>
      <c r="F4007" s="9">
        <v>1</v>
      </c>
      <c r="G4007" s="9">
        <v>4</v>
      </c>
    </row>
    <row r="4008" spans="1:7" x14ac:dyDescent="0.25">
      <c r="A4008" s="9">
        <v>2905013</v>
      </c>
      <c r="B4008" s="9">
        <v>29</v>
      </c>
      <c r="C4008" s="10">
        <v>69</v>
      </c>
      <c r="D4008" s="9">
        <v>5</v>
      </c>
      <c r="E4008" s="9">
        <v>13</v>
      </c>
      <c r="F4008" s="9">
        <v>16</v>
      </c>
      <c r="G4008" s="9">
        <v>19</v>
      </c>
    </row>
    <row r="4009" spans="1:7" x14ac:dyDescent="0.25">
      <c r="A4009" s="9">
        <v>2906013</v>
      </c>
      <c r="B4009" s="9">
        <v>29</v>
      </c>
      <c r="C4009" s="10">
        <v>83</v>
      </c>
      <c r="D4009" s="9">
        <v>6</v>
      </c>
      <c r="E4009" s="9">
        <v>13</v>
      </c>
      <c r="F4009" s="9">
        <v>2</v>
      </c>
      <c r="G4009" s="9">
        <v>5</v>
      </c>
    </row>
    <row r="4010" spans="1:7" x14ac:dyDescent="0.25">
      <c r="A4010" s="9">
        <v>2907013</v>
      </c>
      <c r="B4010" s="9">
        <v>29</v>
      </c>
      <c r="C4010" s="10">
        <v>97</v>
      </c>
      <c r="D4010" s="9">
        <v>7</v>
      </c>
      <c r="E4010" s="9">
        <v>13</v>
      </c>
      <c r="F4010" s="9">
        <v>17</v>
      </c>
      <c r="G4010" s="9">
        <v>20</v>
      </c>
    </row>
    <row r="4011" spans="1:7" x14ac:dyDescent="0.25">
      <c r="A4011" s="9">
        <v>2908013</v>
      </c>
      <c r="B4011" s="9">
        <v>29</v>
      </c>
      <c r="C4011" s="10">
        <v>111</v>
      </c>
      <c r="D4011" s="9">
        <v>8</v>
      </c>
      <c r="E4011" s="9">
        <v>13</v>
      </c>
      <c r="F4011" s="9">
        <v>3</v>
      </c>
      <c r="G4011" s="9">
        <v>6</v>
      </c>
    </row>
    <row r="4012" spans="1:7" x14ac:dyDescent="0.25">
      <c r="A4012" s="9">
        <v>2909013</v>
      </c>
      <c r="B4012" s="9">
        <v>29</v>
      </c>
      <c r="C4012" s="10">
        <v>125</v>
      </c>
      <c r="D4012" s="9">
        <v>9</v>
      </c>
      <c r="E4012" s="9">
        <v>13</v>
      </c>
      <c r="F4012" s="9">
        <v>18</v>
      </c>
      <c r="G4012" s="9">
        <v>21</v>
      </c>
    </row>
    <row r="4013" spans="1:7" x14ac:dyDescent="0.25">
      <c r="A4013" s="9">
        <v>2910013</v>
      </c>
      <c r="B4013" s="9">
        <v>29</v>
      </c>
      <c r="C4013" s="10">
        <v>139</v>
      </c>
      <c r="D4013" s="9">
        <v>10</v>
      </c>
      <c r="E4013" s="9">
        <v>13</v>
      </c>
      <c r="F4013" s="9">
        <v>4</v>
      </c>
      <c r="G4013" s="9">
        <v>7</v>
      </c>
    </row>
    <row r="4014" spans="1:7" x14ac:dyDescent="0.25">
      <c r="A4014" s="9">
        <v>2911013</v>
      </c>
      <c r="B4014" s="9">
        <v>29</v>
      </c>
      <c r="C4014" s="10">
        <v>153</v>
      </c>
      <c r="D4014" s="9">
        <v>11</v>
      </c>
      <c r="E4014" s="9">
        <v>13</v>
      </c>
      <c r="F4014" s="9">
        <v>19</v>
      </c>
      <c r="G4014" s="9">
        <v>22</v>
      </c>
    </row>
    <row r="4015" spans="1:7" x14ac:dyDescent="0.25">
      <c r="A4015" s="9">
        <v>2912013</v>
      </c>
      <c r="B4015" s="9">
        <v>29</v>
      </c>
      <c r="C4015" s="10">
        <v>167</v>
      </c>
      <c r="D4015" s="9">
        <v>12</v>
      </c>
      <c r="E4015" s="9">
        <v>13</v>
      </c>
      <c r="F4015" s="9">
        <v>5</v>
      </c>
      <c r="G4015" s="9">
        <v>8</v>
      </c>
    </row>
    <row r="4016" spans="1:7" x14ac:dyDescent="0.25">
      <c r="A4016" s="9">
        <v>2914013</v>
      </c>
      <c r="B4016" s="9">
        <v>29</v>
      </c>
      <c r="C4016" s="10">
        <v>193</v>
      </c>
      <c r="D4016" s="9">
        <v>14</v>
      </c>
      <c r="E4016" s="9">
        <v>13</v>
      </c>
      <c r="F4016" s="9">
        <v>20</v>
      </c>
      <c r="G4016" s="9">
        <v>23</v>
      </c>
    </row>
    <row r="4017" spans="1:7" x14ac:dyDescent="0.25">
      <c r="A4017" s="9">
        <v>2914013</v>
      </c>
      <c r="B4017" s="9">
        <v>29</v>
      </c>
      <c r="C4017" s="10">
        <v>194</v>
      </c>
      <c r="D4017" s="9">
        <v>14</v>
      </c>
      <c r="E4017" s="9">
        <v>13</v>
      </c>
      <c r="F4017" s="9">
        <v>6</v>
      </c>
      <c r="G4017" s="9">
        <v>9</v>
      </c>
    </row>
    <row r="4018" spans="1:7" x14ac:dyDescent="0.25">
      <c r="A4018" s="9">
        <v>2915013</v>
      </c>
      <c r="B4018" s="9">
        <v>29</v>
      </c>
      <c r="C4018" s="10">
        <v>209</v>
      </c>
      <c r="D4018" s="9">
        <v>15</v>
      </c>
      <c r="E4018" s="9">
        <v>13</v>
      </c>
      <c r="F4018" s="9">
        <v>21</v>
      </c>
      <c r="G4018" s="9">
        <v>24</v>
      </c>
    </row>
    <row r="4019" spans="1:7" x14ac:dyDescent="0.25">
      <c r="A4019" s="9">
        <v>2916013</v>
      </c>
      <c r="B4019" s="9">
        <v>29</v>
      </c>
      <c r="C4019" s="10">
        <v>223</v>
      </c>
      <c r="D4019" s="9">
        <v>16</v>
      </c>
      <c r="E4019" s="9">
        <v>13</v>
      </c>
      <c r="F4019" s="9">
        <v>7</v>
      </c>
      <c r="G4019" s="9">
        <v>10</v>
      </c>
    </row>
    <row r="4020" spans="1:7" x14ac:dyDescent="0.25">
      <c r="A4020" s="9">
        <v>2917013</v>
      </c>
      <c r="B4020" s="9">
        <v>29</v>
      </c>
      <c r="C4020" s="10">
        <v>237</v>
      </c>
      <c r="D4020" s="9">
        <v>17</v>
      </c>
      <c r="E4020" s="9">
        <v>13</v>
      </c>
      <c r="F4020" s="9">
        <v>22</v>
      </c>
      <c r="G4020" s="9">
        <v>25</v>
      </c>
    </row>
    <row r="4021" spans="1:7" x14ac:dyDescent="0.25">
      <c r="A4021" s="9">
        <v>2918013</v>
      </c>
      <c r="B4021" s="9">
        <v>29</v>
      </c>
      <c r="C4021" s="10">
        <v>251</v>
      </c>
      <c r="D4021" s="9">
        <v>18</v>
      </c>
      <c r="E4021" s="9">
        <v>13</v>
      </c>
      <c r="F4021" s="9">
        <v>8</v>
      </c>
      <c r="G4021" s="9">
        <v>11</v>
      </c>
    </row>
    <row r="4022" spans="1:7" x14ac:dyDescent="0.25">
      <c r="A4022" s="9">
        <v>2919013</v>
      </c>
      <c r="B4022" s="9">
        <v>29</v>
      </c>
      <c r="C4022" s="10">
        <v>265</v>
      </c>
      <c r="D4022" s="9">
        <v>19</v>
      </c>
      <c r="E4022" s="9">
        <v>13</v>
      </c>
      <c r="F4022" s="9">
        <v>23</v>
      </c>
      <c r="G4022" s="9">
        <v>26</v>
      </c>
    </row>
    <row r="4023" spans="1:7" x14ac:dyDescent="0.25">
      <c r="A4023" s="9">
        <v>2920013</v>
      </c>
      <c r="B4023" s="9">
        <v>29</v>
      </c>
      <c r="C4023" s="10">
        <v>279</v>
      </c>
      <c r="D4023" s="9">
        <v>20</v>
      </c>
      <c r="E4023" s="9">
        <v>13</v>
      </c>
      <c r="F4023" s="9">
        <v>9</v>
      </c>
      <c r="G4023" s="9">
        <v>12</v>
      </c>
    </row>
    <row r="4024" spans="1:7" x14ac:dyDescent="0.25">
      <c r="A4024" s="9">
        <v>2921013</v>
      </c>
      <c r="B4024" s="9">
        <v>29</v>
      </c>
      <c r="C4024" s="10">
        <v>293</v>
      </c>
      <c r="D4024" s="9">
        <v>21</v>
      </c>
      <c r="E4024" s="9">
        <v>13</v>
      </c>
      <c r="F4024" s="9">
        <v>24</v>
      </c>
      <c r="G4024" s="9">
        <v>27</v>
      </c>
    </row>
    <row r="4025" spans="1:7" x14ac:dyDescent="0.25">
      <c r="A4025" s="9">
        <v>2922013</v>
      </c>
      <c r="B4025" s="9">
        <v>29</v>
      </c>
      <c r="C4025" s="10">
        <v>307</v>
      </c>
      <c r="D4025" s="9">
        <v>22</v>
      </c>
      <c r="E4025" s="9">
        <v>13</v>
      </c>
      <c r="F4025" s="9">
        <v>10</v>
      </c>
      <c r="G4025" s="9">
        <v>13</v>
      </c>
    </row>
    <row r="4026" spans="1:7" x14ac:dyDescent="0.25">
      <c r="A4026" s="9">
        <v>2923013</v>
      </c>
      <c r="B4026" s="9">
        <v>29</v>
      </c>
      <c r="C4026" s="10">
        <v>321</v>
      </c>
      <c r="D4026" s="9">
        <v>23</v>
      </c>
      <c r="E4026" s="9">
        <v>13</v>
      </c>
      <c r="F4026" s="9">
        <v>25</v>
      </c>
      <c r="G4026" s="9">
        <v>28</v>
      </c>
    </row>
    <row r="4027" spans="1:7" x14ac:dyDescent="0.25">
      <c r="A4027" s="9">
        <v>2924013</v>
      </c>
      <c r="B4027" s="9">
        <v>29</v>
      </c>
      <c r="C4027" s="10">
        <v>335</v>
      </c>
      <c r="D4027" s="9">
        <v>24</v>
      </c>
      <c r="E4027" s="9">
        <v>13</v>
      </c>
      <c r="F4027" s="9">
        <v>11</v>
      </c>
      <c r="G4027" s="9">
        <v>14</v>
      </c>
    </row>
    <row r="4028" spans="1:7" x14ac:dyDescent="0.25">
      <c r="A4028" s="9">
        <v>2925013</v>
      </c>
      <c r="B4028" s="9">
        <v>29</v>
      </c>
      <c r="C4028" s="10">
        <v>349</v>
      </c>
      <c r="D4028" s="9">
        <v>25</v>
      </c>
      <c r="E4028" s="9">
        <v>13</v>
      </c>
      <c r="F4028" s="9">
        <v>26</v>
      </c>
      <c r="G4028" s="9">
        <v>29</v>
      </c>
    </row>
    <row r="4029" spans="1:7" x14ac:dyDescent="0.25">
      <c r="A4029" s="9">
        <v>2926013</v>
      </c>
      <c r="B4029" s="9">
        <v>29</v>
      </c>
      <c r="C4029" s="10">
        <v>363</v>
      </c>
      <c r="D4029" s="9">
        <v>26</v>
      </c>
      <c r="E4029" s="9">
        <v>13</v>
      </c>
      <c r="F4029" s="9">
        <v>12</v>
      </c>
      <c r="G4029" s="9">
        <v>15</v>
      </c>
    </row>
    <row r="4030" spans="1:7" x14ac:dyDescent="0.25">
      <c r="A4030" s="9">
        <v>2927013</v>
      </c>
      <c r="B4030" s="9">
        <v>29</v>
      </c>
      <c r="C4030" s="10">
        <v>377</v>
      </c>
      <c r="D4030" s="9">
        <v>27</v>
      </c>
      <c r="E4030" s="9">
        <v>13</v>
      </c>
      <c r="F4030" s="9">
        <v>27</v>
      </c>
      <c r="G4030" s="9">
        <v>1</v>
      </c>
    </row>
    <row r="4031" spans="1:7" x14ac:dyDescent="0.25">
      <c r="A4031" s="9">
        <v>2928013</v>
      </c>
      <c r="B4031" s="9">
        <v>29</v>
      </c>
      <c r="C4031" s="10">
        <v>391</v>
      </c>
      <c r="D4031" s="9">
        <v>28</v>
      </c>
      <c r="E4031" s="9">
        <v>13</v>
      </c>
      <c r="F4031" s="9">
        <v>13</v>
      </c>
      <c r="G4031" s="9">
        <v>16</v>
      </c>
    </row>
    <row r="4032" spans="1:7" x14ac:dyDescent="0.25">
      <c r="A4032" s="9">
        <v>2929013</v>
      </c>
      <c r="B4032" s="9">
        <v>29</v>
      </c>
      <c r="C4032" s="10">
        <v>405</v>
      </c>
      <c r="D4032" s="9">
        <v>29</v>
      </c>
      <c r="E4032" s="9">
        <v>13</v>
      </c>
      <c r="F4032" s="9">
        <v>28</v>
      </c>
      <c r="G4032" s="9">
        <v>2</v>
      </c>
    </row>
    <row r="4033" spans="1:7" x14ac:dyDescent="0.25">
      <c r="A4033" s="9">
        <v>2901014</v>
      </c>
      <c r="B4033" s="9">
        <v>29</v>
      </c>
      <c r="C4033" s="10">
        <v>14</v>
      </c>
      <c r="D4033" s="9">
        <v>1</v>
      </c>
      <c r="E4033" s="9">
        <v>14</v>
      </c>
      <c r="F4033" s="9">
        <v>15</v>
      </c>
      <c r="G4033" s="9">
        <v>16</v>
      </c>
    </row>
    <row r="4034" spans="1:7" x14ac:dyDescent="0.25">
      <c r="A4034" s="9">
        <v>2902014</v>
      </c>
      <c r="B4034" s="9">
        <v>29</v>
      </c>
      <c r="C4034" s="10">
        <v>28</v>
      </c>
      <c r="D4034" s="9">
        <v>2</v>
      </c>
      <c r="E4034" s="9">
        <v>14</v>
      </c>
      <c r="F4034" s="9">
        <v>1</v>
      </c>
      <c r="G4034" s="9">
        <v>2</v>
      </c>
    </row>
    <row r="4035" spans="1:7" x14ac:dyDescent="0.25">
      <c r="A4035" s="9">
        <v>2903014</v>
      </c>
      <c r="B4035" s="9">
        <v>29</v>
      </c>
      <c r="C4035" s="10">
        <v>42</v>
      </c>
      <c r="D4035" s="9">
        <v>3</v>
      </c>
      <c r="E4035" s="9">
        <v>14</v>
      </c>
      <c r="F4035" s="9">
        <v>16</v>
      </c>
      <c r="G4035" s="9">
        <v>17</v>
      </c>
    </row>
    <row r="4036" spans="1:7" x14ac:dyDescent="0.25">
      <c r="A4036" s="9">
        <v>2904014</v>
      </c>
      <c r="B4036" s="9">
        <v>29</v>
      </c>
      <c r="C4036" s="10">
        <v>56</v>
      </c>
      <c r="D4036" s="9">
        <v>4</v>
      </c>
      <c r="E4036" s="9">
        <v>14</v>
      </c>
      <c r="F4036" s="9">
        <v>2</v>
      </c>
      <c r="G4036" s="9">
        <v>3</v>
      </c>
    </row>
    <row r="4037" spans="1:7" x14ac:dyDescent="0.25">
      <c r="A4037" s="9">
        <v>2905014</v>
      </c>
      <c r="B4037" s="9">
        <v>29</v>
      </c>
      <c r="C4037" s="10">
        <v>70</v>
      </c>
      <c r="D4037" s="9">
        <v>5</v>
      </c>
      <c r="E4037" s="9">
        <v>14</v>
      </c>
      <c r="F4037" s="9">
        <v>17</v>
      </c>
      <c r="G4037" s="9">
        <v>18</v>
      </c>
    </row>
    <row r="4038" spans="1:7" x14ac:dyDescent="0.25">
      <c r="A4038" s="9">
        <v>2906014</v>
      </c>
      <c r="B4038" s="9">
        <v>29</v>
      </c>
      <c r="C4038" s="10">
        <v>84</v>
      </c>
      <c r="D4038" s="9">
        <v>6</v>
      </c>
      <c r="E4038" s="9">
        <v>14</v>
      </c>
      <c r="F4038" s="9">
        <v>3</v>
      </c>
      <c r="G4038" s="9">
        <v>4</v>
      </c>
    </row>
    <row r="4039" spans="1:7" x14ac:dyDescent="0.25">
      <c r="A4039" s="9">
        <v>2907014</v>
      </c>
      <c r="B4039" s="9">
        <v>29</v>
      </c>
      <c r="C4039" s="10">
        <v>98</v>
      </c>
      <c r="D4039" s="9">
        <v>7</v>
      </c>
      <c r="E4039" s="9">
        <v>14</v>
      </c>
      <c r="F4039" s="9">
        <v>18</v>
      </c>
      <c r="G4039" s="9">
        <v>19</v>
      </c>
    </row>
    <row r="4040" spans="1:7" x14ac:dyDescent="0.25">
      <c r="A4040" s="9">
        <v>2908014</v>
      </c>
      <c r="B4040" s="9">
        <v>29</v>
      </c>
      <c r="C4040" s="10">
        <v>112</v>
      </c>
      <c r="D4040" s="9">
        <v>8</v>
      </c>
      <c r="E4040" s="9">
        <v>14</v>
      </c>
      <c r="F4040" s="9">
        <v>4</v>
      </c>
      <c r="G4040" s="9">
        <v>5</v>
      </c>
    </row>
    <row r="4041" spans="1:7" x14ac:dyDescent="0.25">
      <c r="A4041" s="9">
        <v>2909014</v>
      </c>
      <c r="B4041" s="9">
        <v>29</v>
      </c>
      <c r="C4041" s="10">
        <v>126</v>
      </c>
      <c r="D4041" s="9">
        <v>9</v>
      </c>
      <c r="E4041" s="9">
        <v>14</v>
      </c>
      <c r="F4041" s="9">
        <v>19</v>
      </c>
      <c r="G4041" s="9">
        <v>20</v>
      </c>
    </row>
    <row r="4042" spans="1:7" x14ac:dyDescent="0.25">
      <c r="A4042" s="9">
        <v>2910014</v>
      </c>
      <c r="B4042" s="9">
        <v>29</v>
      </c>
      <c r="C4042" s="10">
        <v>140</v>
      </c>
      <c r="D4042" s="9">
        <v>10</v>
      </c>
      <c r="E4042" s="9">
        <v>14</v>
      </c>
      <c r="F4042" s="9">
        <v>5</v>
      </c>
      <c r="G4042" s="9">
        <v>6</v>
      </c>
    </row>
    <row r="4043" spans="1:7" x14ac:dyDescent="0.25">
      <c r="A4043" s="9">
        <v>2911014</v>
      </c>
      <c r="B4043" s="9">
        <v>29</v>
      </c>
      <c r="C4043" s="10">
        <v>154</v>
      </c>
      <c r="D4043" s="9">
        <v>11</v>
      </c>
      <c r="E4043" s="9">
        <v>14</v>
      </c>
      <c r="F4043" s="9">
        <v>20</v>
      </c>
      <c r="G4043" s="9">
        <v>21</v>
      </c>
    </row>
    <row r="4044" spans="1:7" x14ac:dyDescent="0.25">
      <c r="A4044" s="9">
        <v>2912014</v>
      </c>
      <c r="B4044" s="9">
        <v>29</v>
      </c>
      <c r="C4044" s="10">
        <v>168</v>
      </c>
      <c r="D4044" s="9">
        <v>12</v>
      </c>
      <c r="E4044" s="9">
        <v>14</v>
      </c>
      <c r="F4044" s="9">
        <v>6</v>
      </c>
      <c r="G4044" s="9">
        <v>7</v>
      </c>
    </row>
    <row r="4045" spans="1:7" x14ac:dyDescent="0.25">
      <c r="A4045" s="9">
        <v>2914014</v>
      </c>
      <c r="B4045" s="9">
        <v>29</v>
      </c>
      <c r="C4045" s="10">
        <v>195</v>
      </c>
      <c r="D4045" s="9">
        <v>14</v>
      </c>
      <c r="E4045" s="9">
        <v>14</v>
      </c>
      <c r="F4045" s="9">
        <v>21</v>
      </c>
      <c r="G4045" s="9">
        <v>22</v>
      </c>
    </row>
    <row r="4046" spans="1:7" x14ac:dyDescent="0.25">
      <c r="A4046" s="9">
        <v>2914014</v>
      </c>
      <c r="B4046" s="9">
        <v>29</v>
      </c>
      <c r="C4046" s="10">
        <v>196</v>
      </c>
      <c r="D4046" s="9">
        <v>14</v>
      </c>
      <c r="E4046" s="9">
        <v>14</v>
      </c>
      <c r="F4046" s="9">
        <v>7</v>
      </c>
      <c r="G4046" s="9">
        <v>8</v>
      </c>
    </row>
    <row r="4047" spans="1:7" x14ac:dyDescent="0.25">
      <c r="A4047" s="9">
        <v>2915014</v>
      </c>
      <c r="B4047" s="9">
        <v>29</v>
      </c>
      <c r="C4047" s="10">
        <v>210</v>
      </c>
      <c r="D4047" s="9">
        <v>15</v>
      </c>
      <c r="E4047" s="9">
        <v>14</v>
      </c>
      <c r="F4047" s="9">
        <v>22</v>
      </c>
      <c r="G4047" s="9">
        <v>23</v>
      </c>
    </row>
    <row r="4048" spans="1:7" x14ac:dyDescent="0.25">
      <c r="A4048" s="9">
        <v>2916014</v>
      </c>
      <c r="B4048" s="9">
        <v>29</v>
      </c>
      <c r="C4048" s="10">
        <v>224</v>
      </c>
      <c r="D4048" s="9">
        <v>16</v>
      </c>
      <c r="E4048" s="9">
        <v>14</v>
      </c>
      <c r="F4048" s="9">
        <v>8</v>
      </c>
      <c r="G4048" s="9">
        <v>9</v>
      </c>
    </row>
    <row r="4049" spans="1:7" x14ac:dyDescent="0.25">
      <c r="A4049" s="9">
        <v>2917014</v>
      </c>
      <c r="B4049" s="9">
        <v>29</v>
      </c>
      <c r="C4049" s="10">
        <v>238</v>
      </c>
      <c r="D4049" s="9">
        <v>17</v>
      </c>
      <c r="E4049" s="9">
        <v>14</v>
      </c>
      <c r="F4049" s="9">
        <v>23</v>
      </c>
      <c r="G4049" s="9">
        <v>24</v>
      </c>
    </row>
    <row r="4050" spans="1:7" x14ac:dyDescent="0.25">
      <c r="A4050" s="9">
        <v>2918014</v>
      </c>
      <c r="B4050" s="9">
        <v>29</v>
      </c>
      <c r="C4050" s="10">
        <v>252</v>
      </c>
      <c r="D4050" s="9">
        <v>18</v>
      </c>
      <c r="E4050" s="9">
        <v>14</v>
      </c>
      <c r="F4050" s="9">
        <v>9</v>
      </c>
      <c r="G4050" s="9">
        <v>10</v>
      </c>
    </row>
    <row r="4051" spans="1:7" x14ac:dyDescent="0.25">
      <c r="A4051" s="9">
        <v>2919014</v>
      </c>
      <c r="B4051" s="9">
        <v>29</v>
      </c>
      <c r="C4051" s="10">
        <v>266</v>
      </c>
      <c r="D4051" s="9">
        <v>19</v>
      </c>
      <c r="E4051" s="9">
        <v>14</v>
      </c>
      <c r="F4051" s="9">
        <v>24</v>
      </c>
      <c r="G4051" s="9">
        <v>25</v>
      </c>
    </row>
    <row r="4052" spans="1:7" x14ac:dyDescent="0.25">
      <c r="A4052" s="9">
        <v>2920014</v>
      </c>
      <c r="B4052" s="9">
        <v>29</v>
      </c>
      <c r="C4052" s="10">
        <v>280</v>
      </c>
      <c r="D4052" s="9">
        <v>20</v>
      </c>
      <c r="E4052" s="9">
        <v>14</v>
      </c>
      <c r="F4052" s="9">
        <v>10</v>
      </c>
      <c r="G4052" s="9">
        <v>11</v>
      </c>
    </row>
    <row r="4053" spans="1:7" x14ac:dyDescent="0.25">
      <c r="A4053" s="9">
        <v>2921014</v>
      </c>
      <c r="B4053" s="9">
        <v>29</v>
      </c>
      <c r="C4053" s="10">
        <v>294</v>
      </c>
      <c r="D4053" s="9">
        <v>21</v>
      </c>
      <c r="E4053" s="9">
        <v>14</v>
      </c>
      <c r="F4053" s="9">
        <v>25</v>
      </c>
      <c r="G4053" s="9">
        <v>26</v>
      </c>
    </row>
    <row r="4054" spans="1:7" x14ac:dyDescent="0.25">
      <c r="A4054" s="9">
        <v>2922014</v>
      </c>
      <c r="B4054" s="9">
        <v>29</v>
      </c>
      <c r="C4054" s="10">
        <v>308</v>
      </c>
      <c r="D4054" s="9">
        <v>22</v>
      </c>
      <c r="E4054" s="9">
        <v>14</v>
      </c>
      <c r="F4054" s="9">
        <v>11</v>
      </c>
      <c r="G4054" s="9">
        <v>12</v>
      </c>
    </row>
    <row r="4055" spans="1:7" x14ac:dyDescent="0.25">
      <c r="A4055" s="9">
        <v>2923014</v>
      </c>
      <c r="B4055" s="9">
        <v>29</v>
      </c>
      <c r="C4055" s="10">
        <v>322</v>
      </c>
      <c r="D4055" s="9">
        <v>23</v>
      </c>
      <c r="E4055" s="9">
        <v>14</v>
      </c>
      <c r="F4055" s="9">
        <v>26</v>
      </c>
      <c r="G4055" s="9">
        <v>27</v>
      </c>
    </row>
    <row r="4056" spans="1:7" x14ac:dyDescent="0.25">
      <c r="A4056" s="9">
        <v>2924014</v>
      </c>
      <c r="B4056" s="9">
        <v>29</v>
      </c>
      <c r="C4056" s="10">
        <v>336</v>
      </c>
      <c r="D4056" s="9">
        <v>24</v>
      </c>
      <c r="E4056" s="9">
        <v>14</v>
      </c>
      <c r="F4056" s="9">
        <v>12</v>
      </c>
      <c r="G4056" s="9">
        <v>13</v>
      </c>
    </row>
    <row r="4057" spans="1:7" x14ac:dyDescent="0.25">
      <c r="A4057" s="9">
        <v>2925014</v>
      </c>
      <c r="B4057" s="9">
        <v>29</v>
      </c>
      <c r="C4057" s="10">
        <v>350</v>
      </c>
      <c r="D4057" s="9">
        <v>25</v>
      </c>
      <c r="E4057" s="9">
        <v>14</v>
      </c>
      <c r="F4057" s="9">
        <v>27</v>
      </c>
      <c r="G4057" s="9">
        <v>28</v>
      </c>
    </row>
    <row r="4058" spans="1:7" x14ac:dyDescent="0.25">
      <c r="A4058" s="9">
        <v>2926014</v>
      </c>
      <c r="B4058" s="9">
        <v>29</v>
      </c>
      <c r="C4058" s="10">
        <v>364</v>
      </c>
      <c r="D4058" s="9">
        <v>26</v>
      </c>
      <c r="E4058" s="9">
        <v>14</v>
      </c>
      <c r="F4058" s="9">
        <v>13</v>
      </c>
      <c r="G4058" s="9">
        <v>14</v>
      </c>
    </row>
    <row r="4059" spans="1:7" x14ac:dyDescent="0.25">
      <c r="A4059" s="9">
        <v>2927014</v>
      </c>
      <c r="B4059" s="9">
        <v>29</v>
      </c>
      <c r="C4059" s="10">
        <v>378</v>
      </c>
      <c r="D4059" s="9">
        <v>27</v>
      </c>
      <c r="E4059" s="9">
        <v>14</v>
      </c>
      <c r="F4059" s="9">
        <v>28</v>
      </c>
      <c r="G4059" s="9">
        <v>29</v>
      </c>
    </row>
    <row r="4060" spans="1:7" x14ac:dyDescent="0.25">
      <c r="A4060" s="9">
        <v>2928014</v>
      </c>
      <c r="B4060" s="9">
        <v>29</v>
      </c>
      <c r="C4060" s="10">
        <v>392</v>
      </c>
      <c r="D4060" s="9">
        <v>28</v>
      </c>
      <c r="E4060" s="9">
        <v>14</v>
      </c>
      <c r="F4060" s="9">
        <v>14</v>
      </c>
      <c r="G4060" s="9">
        <v>15</v>
      </c>
    </row>
    <row r="4061" spans="1:7" x14ac:dyDescent="0.25">
      <c r="A4061" s="9">
        <v>2929014</v>
      </c>
      <c r="B4061" s="9">
        <v>29</v>
      </c>
      <c r="C4061" s="10">
        <v>406</v>
      </c>
      <c r="D4061" s="9">
        <v>29</v>
      </c>
      <c r="E4061" s="9">
        <v>14</v>
      </c>
      <c r="F4061" s="9">
        <v>29</v>
      </c>
      <c r="G4061" s="9">
        <v>1</v>
      </c>
    </row>
    <row r="4062" spans="1:7" x14ac:dyDescent="0.25">
      <c r="A4062" s="11">
        <v>3001001</v>
      </c>
      <c r="B4062" s="11">
        <v>30</v>
      </c>
      <c r="C4062" s="13">
        <v>1</v>
      </c>
      <c r="D4062" s="11">
        <v>1</v>
      </c>
      <c r="E4062" s="11">
        <v>1</v>
      </c>
      <c r="F4062" s="11">
        <v>3</v>
      </c>
      <c r="G4062" s="11">
        <v>30</v>
      </c>
    </row>
    <row r="4063" spans="1:7" x14ac:dyDescent="0.25">
      <c r="A4063" s="11">
        <v>3002001</v>
      </c>
      <c r="B4063" s="11">
        <v>30</v>
      </c>
      <c r="C4063" s="13">
        <v>16</v>
      </c>
      <c r="D4063" s="11">
        <v>2</v>
      </c>
      <c r="E4063" s="11">
        <v>1</v>
      </c>
      <c r="F4063" s="11">
        <v>18</v>
      </c>
      <c r="G4063" s="11">
        <v>14</v>
      </c>
    </row>
    <row r="4064" spans="1:7" x14ac:dyDescent="0.25">
      <c r="A4064" s="11">
        <v>3003001</v>
      </c>
      <c r="B4064" s="11">
        <v>30</v>
      </c>
      <c r="C4064" s="13">
        <v>31</v>
      </c>
      <c r="D4064" s="11">
        <v>3</v>
      </c>
      <c r="E4064" s="11">
        <v>1</v>
      </c>
      <c r="F4064" s="11">
        <v>4</v>
      </c>
      <c r="G4064" s="11">
        <v>27</v>
      </c>
    </row>
    <row r="4065" spans="1:7" x14ac:dyDescent="0.25">
      <c r="A4065" s="11">
        <v>3004001</v>
      </c>
      <c r="B4065" s="11">
        <v>30</v>
      </c>
      <c r="C4065" s="13">
        <v>46</v>
      </c>
      <c r="D4065" s="11">
        <v>4</v>
      </c>
      <c r="E4065" s="11">
        <v>1</v>
      </c>
      <c r="F4065" s="11">
        <v>19</v>
      </c>
      <c r="G4065" s="11">
        <v>11</v>
      </c>
    </row>
    <row r="4066" spans="1:7" x14ac:dyDescent="0.25">
      <c r="A4066" s="11">
        <v>3005001</v>
      </c>
      <c r="B4066" s="11">
        <v>30</v>
      </c>
      <c r="C4066" s="13">
        <v>61</v>
      </c>
      <c r="D4066" s="11">
        <v>5</v>
      </c>
      <c r="E4066" s="11">
        <v>1</v>
      </c>
      <c r="F4066" s="11">
        <v>5</v>
      </c>
      <c r="G4066" s="11">
        <v>24</v>
      </c>
    </row>
    <row r="4067" spans="1:7" x14ac:dyDescent="0.25">
      <c r="A4067" s="11">
        <v>3006001</v>
      </c>
      <c r="B4067" s="11">
        <v>30</v>
      </c>
      <c r="C4067" s="13">
        <v>76</v>
      </c>
      <c r="D4067" s="11">
        <v>6</v>
      </c>
      <c r="E4067" s="11">
        <v>1</v>
      </c>
      <c r="F4067" s="11">
        <v>20</v>
      </c>
      <c r="G4067" s="11">
        <v>8</v>
      </c>
    </row>
    <row r="4068" spans="1:7" x14ac:dyDescent="0.25">
      <c r="A4068" s="11">
        <v>3007001</v>
      </c>
      <c r="B4068" s="11">
        <v>30</v>
      </c>
      <c r="C4068" s="13">
        <v>91</v>
      </c>
      <c r="D4068" s="11">
        <v>7</v>
      </c>
      <c r="E4068" s="11">
        <v>1</v>
      </c>
      <c r="F4068" s="11">
        <v>6</v>
      </c>
      <c r="G4068" s="11">
        <v>21</v>
      </c>
    </row>
    <row r="4069" spans="1:7" x14ac:dyDescent="0.25">
      <c r="A4069" s="11">
        <v>3008001</v>
      </c>
      <c r="B4069" s="11">
        <v>30</v>
      </c>
      <c r="C4069" s="13">
        <v>106</v>
      </c>
      <c r="D4069" s="11">
        <v>8</v>
      </c>
      <c r="E4069" s="11">
        <v>1</v>
      </c>
      <c r="F4069" s="11">
        <v>21</v>
      </c>
      <c r="G4069" s="11">
        <v>5</v>
      </c>
    </row>
    <row r="4070" spans="1:7" x14ac:dyDescent="0.25">
      <c r="A4070" s="11">
        <v>3009001</v>
      </c>
      <c r="B4070" s="11">
        <v>30</v>
      </c>
      <c r="C4070" s="13">
        <v>121</v>
      </c>
      <c r="D4070" s="11">
        <v>9</v>
      </c>
      <c r="E4070" s="11">
        <v>1</v>
      </c>
      <c r="F4070" s="11">
        <v>7</v>
      </c>
      <c r="G4070" s="11">
        <v>18</v>
      </c>
    </row>
    <row r="4071" spans="1:7" x14ac:dyDescent="0.25">
      <c r="A4071" s="11">
        <v>3010001</v>
      </c>
      <c r="B4071" s="11">
        <v>30</v>
      </c>
      <c r="C4071" s="13">
        <v>136</v>
      </c>
      <c r="D4071" s="11">
        <v>10</v>
      </c>
      <c r="E4071" s="11">
        <v>1</v>
      </c>
      <c r="F4071" s="11">
        <v>22</v>
      </c>
      <c r="G4071" s="11">
        <v>2</v>
      </c>
    </row>
    <row r="4072" spans="1:7" x14ac:dyDescent="0.25">
      <c r="A4072" s="11">
        <v>3011001</v>
      </c>
      <c r="B4072" s="11">
        <v>30</v>
      </c>
      <c r="C4072" s="13">
        <v>151</v>
      </c>
      <c r="D4072" s="11">
        <v>11</v>
      </c>
      <c r="E4072" s="11">
        <v>1</v>
      </c>
      <c r="F4072" s="11">
        <v>8</v>
      </c>
      <c r="G4072" s="11">
        <v>15</v>
      </c>
    </row>
    <row r="4073" spans="1:7" x14ac:dyDescent="0.25">
      <c r="A4073" s="11">
        <v>3012001</v>
      </c>
      <c r="B4073" s="11">
        <v>30</v>
      </c>
      <c r="C4073" s="13">
        <v>166</v>
      </c>
      <c r="D4073" s="11">
        <v>12</v>
      </c>
      <c r="E4073" s="11">
        <v>1</v>
      </c>
      <c r="F4073" s="11">
        <v>23</v>
      </c>
      <c r="G4073" s="11">
        <v>28</v>
      </c>
    </row>
    <row r="4074" spans="1:7" x14ac:dyDescent="0.25">
      <c r="A4074" s="11">
        <v>3013001</v>
      </c>
      <c r="B4074" s="11">
        <v>30</v>
      </c>
      <c r="C4074" s="13">
        <v>181</v>
      </c>
      <c r="D4074" s="11">
        <v>13</v>
      </c>
      <c r="E4074" s="11">
        <v>1</v>
      </c>
      <c r="F4074" s="11">
        <v>9</v>
      </c>
      <c r="G4074" s="11">
        <v>12</v>
      </c>
    </row>
    <row r="4075" spans="1:7" x14ac:dyDescent="0.25">
      <c r="A4075" s="11">
        <v>3014001</v>
      </c>
      <c r="B4075" s="11">
        <v>30</v>
      </c>
      <c r="C4075" s="13">
        <v>196</v>
      </c>
      <c r="D4075" s="11">
        <v>14</v>
      </c>
      <c r="E4075" s="11">
        <v>1</v>
      </c>
      <c r="F4075" s="11">
        <v>24</v>
      </c>
      <c r="G4075" s="11">
        <v>25</v>
      </c>
    </row>
    <row r="4076" spans="1:7" x14ac:dyDescent="0.25">
      <c r="A4076" s="11">
        <v>3015001</v>
      </c>
      <c r="B4076" s="11">
        <v>30</v>
      </c>
      <c r="C4076" s="13">
        <v>211</v>
      </c>
      <c r="D4076" s="11">
        <v>15</v>
      </c>
      <c r="E4076" s="11">
        <v>1</v>
      </c>
      <c r="F4076" s="11">
        <v>10</v>
      </c>
      <c r="G4076" s="11">
        <v>9</v>
      </c>
    </row>
    <row r="4077" spans="1:7" x14ac:dyDescent="0.25">
      <c r="A4077" s="11">
        <v>3016001</v>
      </c>
      <c r="B4077" s="11">
        <v>30</v>
      </c>
      <c r="C4077" s="13">
        <v>226</v>
      </c>
      <c r="D4077" s="11">
        <v>16</v>
      </c>
      <c r="E4077" s="11">
        <v>1</v>
      </c>
      <c r="F4077" s="11">
        <v>25</v>
      </c>
      <c r="G4077" s="11">
        <v>22</v>
      </c>
    </row>
    <row r="4078" spans="1:7" x14ac:dyDescent="0.25">
      <c r="A4078" s="11">
        <v>3017001</v>
      </c>
      <c r="B4078" s="11">
        <v>30</v>
      </c>
      <c r="C4078" s="13">
        <v>241</v>
      </c>
      <c r="D4078" s="11">
        <v>17</v>
      </c>
      <c r="E4078" s="11">
        <v>1</v>
      </c>
      <c r="F4078" s="11">
        <v>11</v>
      </c>
      <c r="G4078" s="11">
        <v>6</v>
      </c>
    </row>
    <row r="4079" spans="1:7" x14ac:dyDescent="0.25">
      <c r="A4079" s="11">
        <v>3018001</v>
      </c>
      <c r="B4079" s="11">
        <v>30</v>
      </c>
      <c r="C4079" s="13">
        <v>256</v>
      </c>
      <c r="D4079" s="11">
        <v>18</v>
      </c>
      <c r="E4079" s="11">
        <v>1</v>
      </c>
      <c r="F4079" s="11">
        <v>26</v>
      </c>
      <c r="G4079" s="11">
        <v>19</v>
      </c>
    </row>
    <row r="4080" spans="1:7" x14ac:dyDescent="0.25">
      <c r="A4080" s="11">
        <v>3019001</v>
      </c>
      <c r="B4080" s="11">
        <v>30</v>
      </c>
      <c r="C4080" s="13">
        <v>271</v>
      </c>
      <c r="D4080" s="11">
        <v>19</v>
      </c>
      <c r="E4080" s="11">
        <v>1</v>
      </c>
      <c r="F4080" s="11">
        <v>12</v>
      </c>
      <c r="G4080" s="11">
        <v>3</v>
      </c>
    </row>
    <row r="4081" spans="1:7" x14ac:dyDescent="0.25">
      <c r="A4081" s="11">
        <v>3020001</v>
      </c>
      <c r="B4081" s="11">
        <v>30</v>
      </c>
      <c r="C4081" s="13">
        <v>286</v>
      </c>
      <c r="D4081" s="11">
        <v>20</v>
      </c>
      <c r="E4081" s="11">
        <v>1</v>
      </c>
      <c r="F4081" s="11">
        <v>27</v>
      </c>
      <c r="G4081" s="11">
        <v>16</v>
      </c>
    </row>
    <row r="4082" spans="1:7" x14ac:dyDescent="0.25">
      <c r="A4082" s="11">
        <v>3021001</v>
      </c>
      <c r="B4082" s="11">
        <v>30</v>
      </c>
      <c r="C4082" s="13">
        <v>301</v>
      </c>
      <c r="D4082" s="11">
        <v>21</v>
      </c>
      <c r="E4082" s="11">
        <v>1</v>
      </c>
      <c r="F4082" s="11">
        <v>13</v>
      </c>
      <c r="G4082" s="11">
        <v>29</v>
      </c>
    </row>
    <row r="4083" spans="1:7" x14ac:dyDescent="0.25">
      <c r="A4083" s="11">
        <v>3022001</v>
      </c>
      <c r="B4083" s="11">
        <v>30</v>
      </c>
      <c r="C4083" s="13">
        <v>316</v>
      </c>
      <c r="D4083" s="11">
        <v>22</v>
      </c>
      <c r="E4083" s="11">
        <v>1</v>
      </c>
      <c r="F4083" s="11">
        <v>28</v>
      </c>
      <c r="G4083" s="11">
        <v>13</v>
      </c>
    </row>
    <row r="4084" spans="1:7" x14ac:dyDescent="0.25">
      <c r="A4084" s="11">
        <v>3023001</v>
      </c>
      <c r="B4084" s="11">
        <v>30</v>
      </c>
      <c r="C4084" s="13">
        <v>331</v>
      </c>
      <c r="D4084" s="11">
        <v>23</v>
      </c>
      <c r="E4084" s="11">
        <v>1</v>
      </c>
      <c r="F4084" s="11">
        <v>14</v>
      </c>
      <c r="G4084" s="11">
        <v>26</v>
      </c>
    </row>
    <row r="4085" spans="1:7" x14ac:dyDescent="0.25">
      <c r="A4085" s="11">
        <v>3024001</v>
      </c>
      <c r="B4085" s="11">
        <v>30</v>
      </c>
      <c r="C4085" s="13">
        <v>346</v>
      </c>
      <c r="D4085" s="11">
        <v>24</v>
      </c>
      <c r="E4085" s="11">
        <v>1</v>
      </c>
      <c r="F4085" s="11">
        <v>29</v>
      </c>
      <c r="G4085" s="11">
        <v>10</v>
      </c>
    </row>
    <row r="4086" spans="1:7" x14ac:dyDescent="0.25">
      <c r="A4086" s="11">
        <v>3025001</v>
      </c>
      <c r="B4086" s="11">
        <v>30</v>
      </c>
      <c r="C4086" s="13">
        <v>361</v>
      </c>
      <c r="D4086" s="11">
        <v>25</v>
      </c>
      <c r="E4086" s="11">
        <v>1</v>
      </c>
      <c r="F4086" s="11">
        <v>15</v>
      </c>
      <c r="G4086" s="11">
        <v>23</v>
      </c>
    </row>
    <row r="4087" spans="1:7" x14ac:dyDescent="0.25">
      <c r="A4087" s="11">
        <v>3026001</v>
      </c>
      <c r="B4087" s="11">
        <v>30</v>
      </c>
      <c r="C4087" s="13">
        <v>376</v>
      </c>
      <c r="D4087" s="11">
        <v>26</v>
      </c>
      <c r="E4087" s="11">
        <v>1</v>
      </c>
      <c r="F4087" s="11">
        <v>30</v>
      </c>
      <c r="G4087" s="11">
        <v>7</v>
      </c>
    </row>
    <row r="4088" spans="1:7" x14ac:dyDescent="0.25">
      <c r="A4088" s="11">
        <v>3027001</v>
      </c>
      <c r="B4088" s="11">
        <v>30</v>
      </c>
      <c r="C4088" s="13">
        <v>391</v>
      </c>
      <c r="D4088" s="11">
        <v>27</v>
      </c>
      <c r="E4088" s="11">
        <v>1</v>
      </c>
      <c r="F4088" s="11">
        <v>16</v>
      </c>
      <c r="G4088" s="11">
        <v>20</v>
      </c>
    </row>
    <row r="4089" spans="1:7" x14ac:dyDescent="0.25">
      <c r="A4089" s="11">
        <v>3028001</v>
      </c>
      <c r="B4089" s="11">
        <v>30</v>
      </c>
      <c r="C4089" s="13">
        <v>406</v>
      </c>
      <c r="D4089" s="11">
        <v>28</v>
      </c>
      <c r="E4089" s="11">
        <v>1</v>
      </c>
      <c r="F4089" s="11">
        <v>2</v>
      </c>
      <c r="G4089" s="11">
        <v>4</v>
      </c>
    </row>
    <row r="4090" spans="1:7" x14ac:dyDescent="0.25">
      <c r="A4090" s="11">
        <v>3029001</v>
      </c>
      <c r="B4090" s="11">
        <v>30</v>
      </c>
      <c r="C4090" s="13">
        <v>421</v>
      </c>
      <c r="D4090" s="11">
        <v>29</v>
      </c>
      <c r="E4090" s="11">
        <v>1</v>
      </c>
      <c r="F4090" s="11">
        <v>1</v>
      </c>
      <c r="G4090" s="11">
        <v>17</v>
      </c>
    </row>
    <row r="4091" spans="1:7" x14ac:dyDescent="0.25">
      <c r="A4091" s="11">
        <v>3001002</v>
      </c>
      <c r="B4091" s="11">
        <v>30</v>
      </c>
      <c r="C4091" s="13">
        <v>2</v>
      </c>
      <c r="D4091" s="11">
        <v>1</v>
      </c>
      <c r="E4091" s="11">
        <v>2</v>
      </c>
      <c r="F4091" s="11">
        <v>1</v>
      </c>
      <c r="G4091" s="11">
        <v>2</v>
      </c>
    </row>
    <row r="4092" spans="1:7" x14ac:dyDescent="0.25">
      <c r="A4092" s="11">
        <v>3002002</v>
      </c>
      <c r="B4092" s="11">
        <v>30</v>
      </c>
      <c r="C4092" s="13">
        <v>17</v>
      </c>
      <c r="D4092" s="11">
        <v>2</v>
      </c>
      <c r="E4092" s="11">
        <v>2</v>
      </c>
      <c r="F4092" s="11">
        <v>17</v>
      </c>
      <c r="G4092" s="11">
        <v>15</v>
      </c>
    </row>
    <row r="4093" spans="1:7" x14ac:dyDescent="0.25">
      <c r="A4093" s="11">
        <v>3003002</v>
      </c>
      <c r="B4093" s="11">
        <v>30</v>
      </c>
      <c r="C4093" s="13">
        <v>32</v>
      </c>
      <c r="D4093" s="11">
        <v>3</v>
      </c>
      <c r="E4093" s="11">
        <v>2</v>
      </c>
      <c r="F4093" s="11">
        <v>2</v>
      </c>
      <c r="G4093" s="11">
        <v>29</v>
      </c>
    </row>
    <row r="4094" spans="1:7" x14ac:dyDescent="0.25">
      <c r="A4094" s="11">
        <v>3004002</v>
      </c>
      <c r="B4094" s="11">
        <v>30</v>
      </c>
      <c r="C4094" s="13">
        <v>47</v>
      </c>
      <c r="D4094" s="11">
        <v>4</v>
      </c>
      <c r="E4094" s="11">
        <v>2</v>
      </c>
      <c r="F4094" s="11">
        <v>16</v>
      </c>
      <c r="G4094" s="11">
        <v>14</v>
      </c>
    </row>
    <row r="4095" spans="1:7" x14ac:dyDescent="0.25">
      <c r="A4095" s="11">
        <v>3005002</v>
      </c>
      <c r="B4095" s="11">
        <v>30</v>
      </c>
      <c r="C4095" s="13">
        <v>62</v>
      </c>
      <c r="D4095" s="11">
        <v>5</v>
      </c>
      <c r="E4095" s="11">
        <v>2</v>
      </c>
      <c r="F4095" s="11">
        <v>30</v>
      </c>
      <c r="G4095" s="11">
        <v>28</v>
      </c>
    </row>
    <row r="4096" spans="1:7" x14ac:dyDescent="0.25">
      <c r="A4096" s="11">
        <v>3006002</v>
      </c>
      <c r="B4096" s="11">
        <v>30</v>
      </c>
      <c r="C4096" s="13">
        <v>77</v>
      </c>
      <c r="D4096" s="11">
        <v>6</v>
      </c>
      <c r="E4096" s="11">
        <v>2</v>
      </c>
      <c r="F4096" s="11">
        <v>15</v>
      </c>
      <c r="G4096" s="11">
        <v>13</v>
      </c>
    </row>
    <row r="4097" spans="1:7" x14ac:dyDescent="0.25">
      <c r="A4097" s="11">
        <v>3007002</v>
      </c>
      <c r="B4097" s="11">
        <v>30</v>
      </c>
      <c r="C4097" s="13">
        <v>92</v>
      </c>
      <c r="D4097" s="11">
        <v>7</v>
      </c>
      <c r="E4097" s="11">
        <v>2</v>
      </c>
      <c r="F4097" s="11">
        <v>29</v>
      </c>
      <c r="G4097" s="11">
        <v>27</v>
      </c>
    </row>
    <row r="4098" spans="1:7" x14ac:dyDescent="0.25">
      <c r="A4098" s="11">
        <v>3008002</v>
      </c>
      <c r="B4098" s="11">
        <v>30</v>
      </c>
      <c r="C4098" s="13">
        <v>107</v>
      </c>
      <c r="D4098" s="11">
        <v>8</v>
      </c>
      <c r="E4098" s="11">
        <v>2</v>
      </c>
      <c r="F4098" s="11">
        <v>14</v>
      </c>
      <c r="G4098" s="11">
        <v>12</v>
      </c>
    </row>
    <row r="4099" spans="1:7" x14ac:dyDescent="0.25">
      <c r="A4099" s="11">
        <v>3009002</v>
      </c>
      <c r="B4099" s="11">
        <v>30</v>
      </c>
      <c r="C4099" s="13">
        <v>122</v>
      </c>
      <c r="D4099" s="11">
        <v>9</v>
      </c>
      <c r="E4099" s="11">
        <v>2</v>
      </c>
      <c r="F4099" s="11">
        <v>28</v>
      </c>
      <c r="G4099" s="11">
        <v>26</v>
      </c>
    </row>
    <row r="4100" spans="1:7" x14ac:dyDescent="0.25">
      <c r="A4100" s="11">
        <v>3010002</v>
      </c>
      <c r="B4100" s="11">
        <v>30</v>
      </c>
      <c r="C4100" s="13">
        <v>137</v>
      </c>
      <c r="D4100" s="11">
        <v>10</v>
      </c>
      <c r="E4100" s="11">
        <v>2</v>
      </c>
      <c r="F4100" s="11">
        <v>13</v>
      </c>
      <c r="G4100" s="11">
        <v>11</v>
      </c>
    </row>
    <row r="4101" spans="1:7" x14ac:dyDescent="0.25">
      <c r="A4101" s="11">
        <v>3011002</v>
      </c>
      <c r="B4101" s="11">
        <v>30</v>
      </c>
      <c r="C4101" s="13">
        <v>152</v>
      </c>
      <c r="D4101" s="11">
        <v>11</v>
      </c>
      <c r="E4101" s="11">
        <v>2</v>
      </c>
      <c r="F4101" s="11">
        <v>27</v>
      </c>
      <c r="G4101" s="11">
        <v>25</v>
      </c>
    </row>
    <row r="4102" spans="1:7" x14ac:dyDescent="0.25">
      <c r="A4102" s="11">
        <v>3012002</v>
      </c>
      <c r="B4102" s="11">
        <v>30</v>
      </c>
      <c r="C4102" s="13">
        <v>167</v>
      </c>
      <c r="D4102" s="11">
        <v>12</v>
      </c>
      <c r="E4102" s="11">
        <v>2</v>
      </c>
      <c r="F4102" s="11">
        <v>12</v>
      </c>
      <c r="G4102" s="11">
        <v>10</v>
      </c>
    </row>
    <row r="4103" spans="1:7" x14ac:dyDescent="0.25">
      <c r="A4103" s="11">
        <v>3013002</v>
      </c>
      <c r="B4103" s="11">
        <v>30</v>
      </c>
      <c r="C4103" s="13">
        <v>182</v>
      </c>
      <c r="D4103" s="11">
        <v>13</v>
      </c>
      <c r="E4103" s="11">
        <v>2</v>
      </c>
      <c r="F4103" s="11">
        <v>26</v>
      </c>
      <c r="G4103" s="11">
        <v>24</v>
      </c>
    </row>
    <row r="4104" spans="1:7" x14ac:dyDescent="0.25">
      <c r="A4104" s="11">
        <v>3014002</v>
      </c>
      <c r="B4104" s="11">
        <v>30</v>
      </c>
      <c r="C4104" s="13">
        <v>197</v>
      </c>
      <c r="D4104" s="11">
        <v>14</v>
      </c>
      <c r="E4104" s="11">
        <v>2</v>
      </c>
      <c r="F4104" s="11">
        <v>11</v>
      </c>
      <c r="G4104" s="11">
        <v>9</v>
      </c>
    </row>
    <row r="4105" spans="1:7" x14ac:dyDescent="0.25">
      <c r="A4105" s="11">
        <v>3015002</v>
      </c>
      <c r="B4105" s="11">
        <v>30</v>
      </c>
      <c r="C4105" s="13">
        <v>212</v>
      </c>
      <c r="D4105" s="11">
        <v>15</v>
      </c>
      <c r="E4105" s="11">
        <v>2</v>
      </c>
      <c r="F4105" s="11">
        <v>25</v>
      </c>
      <c r="G4105" s="11">
        <v>23</v>
      </c>
    </row>
    <row r="4106" spans="1:7" x14ac:dyDescent="0.25">
      <c r="A4106" s="11">
        <v>3016002</v>
      </c>
      <c r="B4106" s="11">
        <v>30</v>
      </c>
      <c r="C4106" s="13">
        <v>227</v>
      </c>
      <c r="D4106" s="11">
        <v>16</v>
      </c>
      <c r="E4106" s="11">
        <v>2</v>
      </c>
      <c r="F4106" s="11">
        <v>10</v>
      </c>
      <c r="G4106" s="11">
        <v>8</v>
      </c>
    </row>
    <row r="4107" spans="1:7" x14ac:dyDescent="0.25">
      <c r="A4107" s="11">
        <v>3017002</v>
      </c>
      <c r="B4107" s="11">
        <v>30</v>
      </c>
      <c r="C4107" s="13">
        <v>242</v>
      </c>
      <c r="D4107" s="11">
        <v>17</v>
      </c>
      <c r="E4107" s="11">
        <v>2</v>
      </c>
      <c r="F4107" s="11">
        <v>24</v>
      </c>
      <c r="G4107" s="11">
        <v>22</v>
      </c>
    </row>
    <row r="4108" spans="1:7" x14ac:dyDescent="0.25">
      <c r="A4108" s="11">
        <v>3018002</v>
      </c>
      <c r="B4108" s="11">
        <v>30</v>
      </c>
      <c r="C4108" s="13">
        <v>257</v>
      </c>
      <c r="D4108" s="11">
        <v>18</v>
      </c>
      <c r="E4108" s="11">
        <v>2</v>
      </c>
      <c r="F4108" s="11">
        <v>9</v>
      </c>
      <c r="G4108" s="11">
        <v>7</v>
      </c>
    </row>
    <row r="4109" spans="1:7" x14ac:dyDescent="0.25">
      <c r="A4109" s="11">
        <v>3019002</v>
      </c>
      <c r="B4109" s="11">
        <v>30</v>
      </c>
      <c r="C4109" s="13">
        <v>272</v>
      </c>
      <c r="D4109" s="11">
        <v>19</v>
      </c>
      <c r="E4109" s="11">
        <v>2</v>
      </c>
      <c r="F4109" s="11">
        <v>23</v>
      </c>
      <c r="G4109" s="11">
        <v>21</v>
      </c>
    </row>
    <row r="4110" spans="1:7" x14ac:dyDescent="0.25">
      <c r="A4110" s="11">
        <v>3020002</v>
      </c>
      <c r="B4110" s="11">
        <v>30</v>
      </c>
      <c r="C4110" s="13">
        <v>287</v>
      </c>
      <c r="D4110" s="11">
        <v>20</v>
      </c>
      <c r="E4110" s="11">
        <v>2</v>
      </c>
      <c r="F4110" s="11">
        <v>8</v>
      </c>
      <c r="G4110" s="11">
        <v>6</v>
      </c>
    </row>
    <row r="4111" spans="1:7" x14ac:dyDescent="0.25">
      <c r="A4111" s="11">
        <v>3021002</v>
      </c>
      <c r="B4111" s="11">
        <v>30</v>
      </c>
      <c r="C4111" s="13">
        <v>302</v>
      </c>
      <c r="D4111" s="11">
        <v>21</v>
      </c>
      <c r="E4111" s="11">
        <v>2</v>
      </c>
      <c r="F4111" s="11">
        <v>22</v>
      </c>
      <c r="G4111" s="11">
        <v>20</v>
      </c>
    </row>
    <row r="4112" spans="1:7" x14ac:dyDescent="0.25">
      <c r="A4112" s="11">
        <v>3022002</v>
      </c>
      <c r="B4112" s="11">
        <v>30</v>
      </c>
      <c r="C4112" s="13">
        <v>317</v>
      </c>
      <c r="D4112" s="11">
        <v>22</v>
      </c>
      <c r="E4112" s="11">
        <v>2</v>
      </c>
      <c r="F4112" s="11">
        <v>7</v>
      </c>
      <c r="G4112" s="11">
        <v>5</v>
      </c>
    </row>
    <row r="4113" spans="1:7" x14ac:dyDescent="0.25">
      <c r="A4113" s="11">
        <v>3023002</v>
      </c>
      <c r="B4113" s="11">
        <v>30</v>
      </c>
      <c r="C4113" s="13">
        <v>332</v>
      </c>
      <c r="D4113" s="11">
        <v>23</v>
      </c>
      <c r="E4113" s="11">
        <v>2</v>
      </c>
      <c r="F4113" s="11">
        <v>21</v>
      </c>
      <c r="G4113" s="11">
        <v>19</v>
      </c>
    </row>
    <row r="4114" spans="1:7" x14ac:dyDescent="0.25">
      <c r="A4114" s="11">
        <v>3024002</v>
      </c>
      <c r="B4114" s="11">
        <v>30</v>
      </c>
      <c r="C4114" s="13">
        <v>347</v>
      </c>
      <c r="D4114" s="11">
        <v>24</v>
      </c>
      <c r="E4114" s="11">
        <v>2</v>
      </c>
      <c r="F4114" s="11">
        <v>6</v>
      </c>
      <c r="G4114" s="11">
        <v>4</v>
      </c>
    </row>
    <row r="4115" spans="1:7" x14ac:dyDescent="0.25">
      <c r="A4115" s="11">
        <v>3025002</v>
      </c>
      <c r="B4115" s="11">
        <v>30</v>
      </c>
      <c r="C4115" s="13">
        <v>362</v>
      </c>
      <c r="D4115" s="11">
        <v>25</v>
      </c>
      <c r="E4115" s="11">
        <v>2</v>
      </c>
      <c r="F4115" s="11">
        <v>20</v>
      </c>
      <c r="G4115" s="11">
        <v>18</v>
      </c>
    </row>
    <row r="4116" spans="1:7" x14ac:dyDescent="0.25">
      <c r="A4116" s="11">
        <v>3026002</v>
      </c>
      <c r="B4116" s="11">
        <v>30</v>
      </c>
      <c r="C4116" s="13">
        <v>377</v>
      </c>
      <c r="D4116" s="11">
        <v>26</v>
      </c>
      <c r="E4116" s="11">
        <v>2</v>
      </c>
      <c r="F4116" s="11">
        <v>5</v>
      </c>
      <c r="G4116" s="11">
        <v>3</v>
      </c>
    </row>
    <row r="4117" spans="1:7" x14ac:dyDescent="0.25">
      <c r="A4117" s="11">
        <v>3027002</v>
      </c>
      <c r="B4117" s="11">
        <v>30</v>
      </c>
      <c r="C4117" s="13">
        <v>392</v>
      </c>
      <c r="D4117" s="11">
        <v>27</v>
      </c>
      <c r="E4117" s="11">
        <v>2</v>
      </c>
      <c r="F4117" s="11">
        <v>19</v>
      </c>
      <c r="G4117" s="11">
        <v>17</v>
      </c>
    </row>
    <row r="4118" spans="1:7" x14ac:dyDescent="0.25">
      <c r="A4118" s="11">
        <v>3028002</v>
      </c>
      <c r="B4118" s="11">
        <v>30</v>
      </c>
      <c r="C4118" s="13">
        <v>407</v>
      </c>
      <c r="D4118" s="11">
        <v>28</v>
      </c>
      <c r="E4118" s="11">
        <v>2</v>
      </c>
      <c r="F4118" s="11">
        <v>3</v>
      </c>
      <c r="G4118" s="11">
        <v>1</v>
      </c>
    </row>
    <row r="4119" spans="1:7" x14ac:dyDescent="0.25">
      <c r="A4119" s="11">
        <v>3029002</v>
      </c>
      <c r="B4119" s="11">
        <v>30</v>
      </c>
      <c r="C4119" s="13">
        <v>422</v>
      </c>
      <c r="D4119" s="11">
        <v>29</v>
      </c>
      <c r="E4119" s="11">
        <v>2</v>
      </c>
      <c r="F4119" s="11">
        <v>18</v>
      </c>
      <c r="G4119" s="11">
        <v>16</v>
      </c>
    </row>
    <row r="4120" spans="1:7" x14ac:dyDescent="0.25">
      <c r="A4120" s="11">
        <v>3001003</v>
      </c>
      <c r="B4120" s="11">
        <v>30</v>
      </c>
      <c r="C4120" s="13">
        <v>3</v>
      </c>
      <c r="D4120" s="11">
        <v>1</v>
      </c>
      <c r="E4120" s="11">
        <v>3</v>
      </c>
      <c r="F4120" s="11">
        <v>4</v>
      </c>
      <c r="G4120" s="11">
        <v>29</v>
      </c>
    </row>
    <row r="4121" spans="1:7" x14ac:dyDescent="0.25">
      <c r="A4121" s="11">
        <v>3002003</v>
      </c>
      <c r="B4121" s="11">
        <v>30</v>
      </c>
      <c r="C4121" s="13">
        <v>18</v>
      </c>
      <c r="D4121" s="11">
        <v>2</v>
      </c>
      <c r="E4121" s="11">
        <v>3</v>
      </c>
      <c r="F4121" s="11">
        <v>1</v>
      </c>
      <c r="G4121" s="11">
        <v>16</v>
      </c>
    </row>
    <row r="4122" spans="1:7" x14ac:dyDescent="0.25">
      <c r="A4122" s="11">
        <v>3003003</v>
      </c>
      <c r="B4122" s="11">
        <v>30</v>
      </c>
      <c r="C4122" s="13">
        <v>33</v>
      </c>
      <c r="D4122" s="11">
        <v>3</v>
      </c>
      <c r="E4122" s="11">
        <v>3</v>
      </c>
      <c r="F4122" s="11">
        <v>3</v>
      </c>
      <c r="G4122" s="11">
        <v>28</v>
      </c>
    </row>
    <row r="4123" spans="1:7" x14ac:dyDescent="0.25">
      <c r="A4123" s="11">
        <v>3004003</v>
      </c>
      <c r="B4123" s="11">
        <v>30</v>
      </c>
      <c r="C4123" s="13">
        <v>48</v>
      </c>
      <c r="D4123" s="11">
        <v>4</v>
      </c>
      <c r="E4123" s="11">
        <v>3</v>
      </c>
      <c r="F4123" s="11">
        <v>17</v>
      </c>
      <c r="G4123" s="11">
        <v>13</v>
      </c>
    </row>
    <row r="4124" spans="1:7" x14ac:dyDescent="0.25">
      <c r="A4124" s="11">
        <v>3005003</v>
      </c>
      <c r="B4124" s="11">
        <v>30</v>
      </c>
      <c r="C4124" s="13">
        <v>63</v>
      </c>
      <c r="D4124" s="11">
        <v>5</v>
      </c>
      <c r="E4124" s="11">
        <v>3</v>
      </c>
      <c r="F4124" s="11">
        <v>2</v>
      </c>
      <c r="G4124" s="11">
        <v>27</v>
      </c>
    </row>
    <row r="4125" spans="1:7" x14ac:dyDescent="0.25">
      <c r="A4125" s="11">
        <v>3006003</v>
      </c>
      <c r="B4125" s="11">
        <v>30</v>
      </c>
      <c r="C4125" s="13">
        <v>78</v>
      </c>
      <c r="D4125" s="11">
        <v>6</v>
      </c>
      <c r="E4125" s="11">
        <v>3</v>
      </c>
      <c r="F4125" s="11">
        <v>16</v>
      </c>
      <c r="G4125" s="11">
        <v>12</v>
      </c>
    </row>
    <row r="4126" spans="1:7" x14ac:dyDescent="0.25">
      <c r="A4126" s="11">
        <v>3007003</v>
      </c>
      <c r="B4126" s="11">
        <v>30</v>
      </c>
      <c r="C4126" s="13">
        <v>93</v>
      </c>
      <c r="D4126" s="11">
        <v>7</v>
      </c>
      <c r="E4126" s="11">
        <v>3</v>
      </c>
      <c r="F4126" s="11">
        <v>30</v>
      </c>
      <c r="G4126" s="11">
        <v>26</v>
      </c>
    </row>
    <row r="4127" spans="1:7" x14ac:dyDescent="0.25">
      <c r="A4127" s="11">
        <v>3008003</v>
      </c>
      <c r="B4127" s="11">
        <v>30</v>
      </c>
      <c r="C4127" s="13">
        <v>108</v>
      </c>
      <c r="D4127" s="11">
        <v>8</v>
      </c>
      <c r="E4127" s="11">
        <v>3</v>
      </c>
      <c r="F4127" s="11">
        <v>15</v>
      </c>
      <c r="G4127" s="11">
        <v>11</v>
      </c>
    </row>
    <row r="4128" spans="1:7" x14ac:dyDescent="0.25">
      <c r="A4128" s="11">
        <v>3009003</v>
      </c>
      <c r="B4128" s="11">
        <v>30</v>
      </c>
      <c r="C4128" s="13">
        <v>123</v>
      </c>
      <c r="D4128" s="11">
        <v>9</v>
      </c>
      <c r="E4128" s="11">
        <v>3</v>
      </c>
      <c r="F4128" s="11">
        <v>29</v>
      </c>
      <c r="G4128" s="11">
        <v>25</v>
      </c>
    </row>
    <row r="4129" spans="1:7" x14ac:dyDescent="0.25">
      <c r="A4129" s="11">
        <v>3010003</v>
      </c>
      <c r="B4129" s="11">
        <v>30</v>
      </c>
      <c r="C4129" s="13">
        <v>138</v>
      </c>
      <c r="D4129" s="11">
        <v>10</v>
      </c>
      <c r="E4129" s="11">
        <v>3</v>
      </c>
      <c r="F4129" s="11">
        <v>14</v>
      </c>
      <c r="G4129" s="11">
        <v>10</v>
      </c>
    </row>
    <row r="4130" spans="1:7" x14ac:dyDescent="0.25">
      <c r="A4130" s="11">
        <v>3011003</v>
      </c>
      <c r="B4130" s="11">
        <v>30</v>
      </c>
      <c r="C4130" s="13">
        <v>153</v>
      </c>
      <c r="D4130" s="11">
        <v>11</v>
      </c>
      <c r="E4130" s="11">
        <v>3</v>
      </c>
      <c r="F4130" s="11">
        <v>28</v>
      </c>
      <c r="G4130" s="11">
        <v>24</v>
      </c>
    </row>
    <row r="4131" spans="1:7" x14ac:dyDescent="0.25">
      <c r="A4131" s="11">
        <v>3012003</v>
      </c>
      <c r="B4131" s="11">
        <v>30</v>
      </c>
      <c r="C4131" s="13">
        <v>168</v>
      </c>
      <c r="D4131" s="11">
        <v>12</v>
      </c>
      <c r="E4131" s="11">
        <v>3</v>
      </c>
      <c r="F4131" s="11">
        <v>13</v>
      </c>
      <c r="G4131" s="11">
        <v>9</v>
      </c>
    </row>
    <row r="4132" spans="1:7" x14ac:dyDescent="0.25">
      <c r="A4132" s="11">
        <v>3013003</v>
      </c>
      <c r="B4132" s="11">
        <v>30</v>
      </c>
      <c r="C4132" s="13">
        <v>183</v>
      </c>
      <c r="D4132" s="11">
        <v>13</v>
      </c>
      <c r="E4132" s="11">
        <v>3</v>
      </c>
      <c r="F4132" s="11">
        <v>27</v>
      </c>
      <c r="G4132" s="11">
        <v>23</v>
      </c>
    </row>
    <row r="4133" spans="1:7" x14ac:dyDescent="0.25">
      <c r="A4133" s="11">
        <v>3014003</v>
      </c>
      <c r="B4133" s="11">
        <v>30</v>
      </c>
      <c r="C4133" s="13">
        <v>198</v>
      </c>
      <c r="D4133" s="11">
        <v>14</v>
      </c>
      <c r="E4133" s="11">
        <v>3</v>
      </c>
      <c r="F4133" s="11">
        <v>12</v>
      </c>
      <c r="G4133" s="11">
        <v>8</v>
      </c>
    </row>
    <row r="4134" spans="1:7" x14ac:dyDescent="0.25">
      <c r="A4134" s="11">
        <v>3015003</v>
      </c>
      <c r="B4134" s="11">
        <v>30</v>
      </c>
      <c r="C4134" s="13">
        <v>213</v>
      </c>
      <c r="D4134" s="11">
        <v>15</v>
      </c>
      <c r="E4134" s="11">
        <v>3</v>
      </c>
      <c r="F4134" s="11">
        <v>26</v>
      </c>
      <c r="G4134" s="11">
        <v>22</v>
      </c>
    </row>
    <row r="4135" spans="1:7" x14ac:dyDescent="0.25">
      <c r="A4135" s="11">
        <v>3016003</v>
      </c>
      <c r="B4135" s="11">
        <v>30</v>
      </c>
      <c r="C4135" s="13">
        <v>228</v>
      </c>
      <c r="D4135" s="11">
        <v>16</v>
      </c>
      <c r="E4135" s="11">
        <v>3</v>
      </c>
      <c r="F4135" s="11">
        <v>11</v>
      </c>
      <c r="G4135" s="11">
        <v>7</v>
      </c>
    </row>
    <row r="4136" spans="1:7" x14ac:dyDescent="0.25">
      <c r="A4136" s="11">
        <v>3017003</v>
      </c>
      <c r="B4136" s="11">
        <v>30</v>
      </c>
      <c r="C4136" s="13">
        <v>243</v>
      </c>
      <c r="D4136" s="11">
        <v>17</v>
      </c>
      <c r="E4136" s="11">
        <v>3</v>
      </c>
      <c r="F4136" s="11">
        <v>25</v>
      </c>
      <c r="G4136" s="11">
        <v>21</v>
      </c>
    </row>
    <row r="4137" spans="1:7" x14ac:dyDescent="0.25">
      <c r="A4137" s="11">
        <v>3018003</v>
      </c>
      <c r="B4137" s="11">
        <v>30</v>
      </c>
      <c r="C4137" s="13">
        <v>258</v>
      </c>
      <c r="D4137" s="11">
        <v>18</v>
      </c>
      <c r="E4137" s="11">
        <v>3</v>
      </c>
      <c r="F4137" s="11">
        <v>10</v>
      </c>
      <c r="G4137" s="11">
        <v>6</v>
      </c>
    </row>
    <row r="4138" spans="1:7" x14ac:dyDescent="0.25">
      <c r="A4138" s="11">
        <v>3019003</v>
      </c>
      <c r="B4138" s="11">
        <v>30</v>
      </c>
      <c r="C4138" s="13">
        <v>273</v>
      </c>
      <c r="D4138" s="11">
        <v>19</v>
      </c>
      <c r="E4138" s="11">
        <v>3</v>
      </c>
      <c r="F4138" s="11">
        <v>24</v>
      </c>
      <c r="G4138" s="11">
        <v>20</v>
      </c>
    </row>
    <row r="4139" spans="1:7" x14ac:dyDescent="0.25">
      <c r="A4139" s="11">
        <v>3020003</v>
      </c>
      <c r="B4139" s="11">
        <v>30</v>
      </c>
      <c r="C4139" s="13">
        <v>288</v>
      </c>
      <c r="D4139" s="11">
        <v>20</v>
      </c>
      <c r="E4139" s="11">
        <v>3</v>
      </c>
      <c r="F4139" s="11">
        <v>9</v>
      </c>
      <c r="G4139" s="11">
        <v>5</v>
      </c>
    </row>
    <row r="4140" spans="1:7" x14ac:dyDescent="0.25">
      <c r="A4140" s="11">
        <v>3021003</v>
      </c>
      <c r="B4140" s="11">
        <v>30</v>
      </c>
      <c r="C4140" s="13">
        <v>303</v>
      </c>
      <c r="D4140" s="11">
        <v>21</v>
      </c>
      <c r="E4140" s="11">
        <v>3</v>
      </c>
      <c r="F4140" s="11">
        <v>23</v>
      </c>
      <c r="G4140" s="11">
        <v>19</v>
      </c>
    </row>
    <row r="4141" spans="1:7" x14ac:dyDescent="0.25">
      <c r="A4141" s="11">
        <v>3022003</v>
      </c>
      <c r="B4141" s="11">
        <v>30</v>
      </c>
      <c r="C4141" s="13">
        <v>318</v>
      </c>
      <c r="D4141" s="11">
        <v>22</v>
      </c>
      <c r="E4141" s="11">
        <v>3</v>
      </c>
      <c r="F4141" s="11">
        <v>8</v>
      </c>
      <c r="G4141" s="11">
        <v>4</v>
      </c>
    </row>
    <row r="4142" spans="1:7" x14ac:dyDescent="0.25">
      <c r="A4142" s="11">
        <v>3023003</v>
      </c>
      <c r="B4142" s="11">
        <v>30</v>
      </c>
      <c r="C4142" s="13">
        <v>333</v>
      </c>
      <c r="D4142" s="11">
        <v>23</v>
      </c>
      <c r="E4142" s="11">
        <v>3</v>
      </c>
      <c r="F4142" s="11">
        <v>22</v>
      </c>
      <c r="G4142" s="11">
        <v>18</v>
      </c>
    </row>
    <row r="4143" spans="1:7" x14ac:dyDescent="0.25">
      <c r="A4143" s="11">
        <v>3024003</v>
      </c>
      <c r="B4143" s="11">
        <v>30</v>
      </c>
      <c r="C4143" s="13">
        <v>348</v>
      </c>
      <c r="D4143" s="11">
        <v>24</v>
      </c>
      <c r="E4143" s="11">
        <v>3</v>
      </c>
      <c r="F4143" s="11">
        <v>7</v>
      </c>
      <c r="G4143" s="11">
        <v>3</v>
      </c>
    </row>
    <row r="4144" spans="1:7" x14ac:dyDescent="0.25">
      <c r="A4144" s="11">
        <v>3025003</v>
      </c>
      <c r="B4144" s="11">
        <v>30</v>
      </c>
      <c r="C4144" s="13">
        <v>363</v>
      </c>
      <c r="D4144" s="11">
        <v>25</v>
      </c>
      <c r="E4144" s="11">
        <v>3</v>
      </c>
      <c r="F4144" s="11">
        <v>21</v>
      </c>
      <c r="G4144" s="11">
        <v>17</v>
      </c>
    </row>
    <row r="4145" spans="1:7" x14ac:dyDescent="0.25">
      <c r="A4145" s="11">
        <v>3026003</v>
      </c>
      <c r="B4145" s="11">
        <v>30</v>
      </c>
      <c r="C4145" s="13">
        <v>378</v>
      </c>
      <c r="D4145" s="11">
        <v>26</v>
      </c>
      <c r="E4145" s="11">
        <v>3</v>
      </c>
      <c r="F4145" s="11">
        <v>6</v>
      </c>
      <c r="G4145" s="11">
        <v>2</v>
      </c>
    </row>
    <row r="4146" spans="1:7" x14ac:dyDescent="0.25">
      <c r="A4146" s="11">
        <v>3027003</v>
      </c>
      <c r="B4146" s="11">
        <v>30</v>
      </c>
      <c r="C4146" s="13">
        <v>393</v>
      </c>
      <c r="D4146" s="11">
        <v>27</v>
      </c>
      <c r="E4146" s="11">
        <v>3</v>
      </c>
      <c r="F4146" s="11">
        <v>18</v>
      </c>
      <c r="G4146" s="11">
        <v>1</v>
      </c>
    </row>
    <row r="4147" spans="1:7" x14ac:dyDescent="0.25">
      <c r="A4147" s="11">
        <v>3028003</v>
      </c>
      <c r="B4147" s="11">
        <v>30</v>
      </c>
      <c r="C4147" s="13">
        <v>408</v>
      </c>
      <c r="D4147" s="11">
        <v>28</v>
      </c>
      <c r="E4147" s="11">
        <v>3</v>
      </c>
      <c r="F4147" s="11">
        <v>5</v>
      </c>
      <c r="G4147" s="11">
        <v>30</v>
      </c>
    </row>
    <row r="4148" spans="1:7" x14ac:dyDescent="0.25">
      <c r="A4148" s="11">
        <v>3029003</v>
      </c>
      <c r="B4148" s="11">
        <v>30</v>
      </c>
      <c r="C4148" s="13">
        <v>423</v>
      </c>
      <c r="D4148" s="11">
        <v>29</v>
      </c>
      <c r="E4148" s="11">
        <v>3</v>
      </c>
      <c r="F4148" s="11">
        <v>19</v>
      </c>
      <c r="G4148" s="11">
        <v>15</v>
      </c>
    </row>
    <row r="4149" spans="1:7" x14ac:dyDescent="0.25">
      <c r="A4149" s="11">
        <v>3001004</v>
      </c>
      <c r="B4149" s="11">
        <v>30</v>
      </c>
      <c r="C4149" s="13">
        <v>4</v>
      </c>
      <c r="D4149" s="11">
        <v>1</v>
      </c>
      <c r="E4149" s="11">
        <v>4</v>
      </c>
      <c r="F4149" s="11">
        <v>5</v>
      </c>
      <c r="G4149" s="11">
        <v>28</v>
      </c>
    </row>
    <row r="4150" spans="1:7" x14ac:dyDescent="0.25">
      <c r="A4150" s="11">
        <v>3002004</v>
      </c>
      <c r="B4150" s="11">
        <v>30</v>
      </c>
      <c r="C4150" s="13">
        <v>19</v>
      </c>
      <c r="D4150" s="11">
        <v>2</v>
      </c>
      <c r="E4150" s="11">
        <v>4</v>
      </c>
      <c r="F4150" s="11">
        <v>19</v>
      </c>
      <c r="G4150" s="11">
        <v>13</v>
      </c>
    </row>
    <row r="4151" spans="1:7" x14ac:dyDescent="0.25">
      <c r="A4151" s="11">
        <v>3003004</v>
      </c>
      <c r="B4151" s="11">
        <v>30</v>
      </c>
      <c r="C4151" s="13">
        <v>34</v>
      </c>
      <c r="D4151" s="11">
        <v>3</v>
      </c>
      <c r="E4151" s="11">
        <v>4</v>
      </c>
      <c r="F4151" s="11">
        <v>1</v>
      </c>
      <c r="G4151" s="11">
        <v>30</v>
      </c>
    </row>
    <row r="4152" spans="1:7" x14ac:dyDescent="0.25">
      <c r="A4152" s="11">
        <v>3004004</v>
      </c>
      <c r="B4152" s="11">
        <v>30</v>
      </c>
      <c r="C4152" s="13">
        <v>49</v>
      </c>
      <c r="D4152" s="11">
        <v>4</v>
      </c>
      <c r="E4152" s="11">
        <v>4</v>
      </c>
      <c r="F4152" s="11">
        <v>18</v>
      </c>
      <c r="G4152" s="11">
        <v>12</v>
      </c>
    </row>
    <row r="4153" spans="1:7" x14ac:dyDescent="0.25">
      <c r="A4153" s="11">
        <v>3005004</v>
      </c>
      <c r="B4153" s="11">
        <v>30</v>
      </c>
      <c r="C4153" s="13">
        <v>64</v>
      </c>
      <c r="D4153" s="11">
        <v>5</v>
      </c>
      <c r="E4153" s="11">
        <v>4</v>
      </c>
      <c r="F4153" s="11">
        <v>3</v>
      </c>
      <c r="G4153" s="11">
        <v>26</v>
      </c>
    </row>
    <row r="4154" spans="1:7" x14ac:dyDescent="0.25">
      <c r="A4154" s="11">
        <v>3006004</v>
      </c>
      <c r="B4154" s="11">
        <v>30</v>
      </c>
      <c r="C4154" s="13">
        <v>79</v>
      </c>
      <c r="D4154" s="11">
        <v>6</v>
      </c>
      <c r="E4154" s="11">
        <v>4</v>
      </c>
      <c r="F4154" s="11">
        <v>17</v>
      </c>
      <c r="G4154" s="11">
        <v>11</v>
      </c>
    </row>
    <row r="4155" spans="1:7" x14ac:dyDescent="0.25">
      <c r="A4155" s="11">
        <v>3007004</v>
      </c>
      <c r="B4155" s="11">
        <v>30</v>
      </c>
      <c r="C4155" s="13">
        <v>94</v>
      </c>
      <c r="D4155" s="11">
        <v>7</v>
      </c>
      <c r="E4155" s="11">
        <v>4</v>
      </c>
      <c r="F4155" s="11">
        <v>2</v>
      </c>
      <c r="G4155" s="11">
        <v>25</v>
      </c>
    </row>
    <row r="4156" spans="1:7" x14ac:dyDescent="0.25">
      <c r="A4156" s="11">
        <v>3008004</v>
      </c>
      <c r="B4156" s="11">
        <v>30</v>
      </c>
      <c r="C4156" s="13">
        <v>109</v>
      </c>
      <c r="D4156" s="11">
        <v>8</v>
      </c>
      <c r="E4156" s="11">
        <v>4</v>
      </c>
      <c r="F4156" s="11">
        <v>16</v>
      </c>
      <c r="G4156" s="11">
        <v>10</v>
      </c>
    </row>
    <row r="4157" spans="1:7" x14ac:dyDescent="0.25">
      <c r="A4157" s="11">
        <v>3009004</v>
      </c>
      <c r="B4157" s="11">
        <v>30</v>
      </c>
      <c r="C4157" s="13">
        <v>124</v>
      </c>
      <c r="D4157" s="11">
        <v>9</v>
      </c>
      <c r="E4157" s="11">
        <v>4</v>
      </c>
      <c r="F4157" s="11">
        <v>30</v>
      </c>
      <c r="G4157" s="11">
        <v>24</v>
      </c>
    </row>
    <row r="4158" spans="1:7" x14ac:dyDescent="0.25">
      <c r="A4158" s="11">
        <v>3010004</v>
      </c>
      <c r="B4158" s="11">
        <v>30</v>
      </c>
      <c r="C4158" s="13">
        <v>139</v>
      </c>
      <c r="D4158" s="11">
        <v>10</v>
      </c>
      <c r="E4158" s="11">
        <v>4</v>
      </c>
      <c r="F4158" s="11">
        <v>15</v>
      </c>
      <c r="G4158" s="11">
        <v>9</v>
      </c>
    </row>
    <row r="4159" spans="1:7" x14ac:dyDescent="0.25">
      <c r="A4159" s="11">
        <v>3011004</v>
      </c>
      <c r="B4159" s="11">
        <v>30</v>
      </c>
      <c r="C4159" s="13">
        <v>154</v>
      </c>
      <c r="D4159" s="11">
        <v>11</v>
      </c>
      <c r="E4159" s="11">
        <v>4</v>
      </c>
      <c r="F4159" s="11">
        <v>29</v>
      </c>
      <c r="G4159" s="11">
        <v>23</v>
      </c>
    </row>
    <row r="4160" spans="1:7" x14ac:dyDescent="0.25">
      <c r="A4160" s="11">
        <v>3012004</v>
      </c>
      <c r="B4160" s="11">
        <v>30</v>
      </c>
      <c r="C4160" s="13">
        <v>169</v>
      </c>
      <c r="D4160" s="11">
        <v>12</v>
      </c>
      <c r="E4160" s="11">
        <v>4</v>
      </c>
      <c r="F4160" s="11">
        <v>14</v>
      </c>
      <c r="G4160" s="11">
        <v>8</v>
      </c>
    </row>
    <row r="4161" spans="1:7" x14ac:dyDescent="0.25">
      <c r="A4161" s="11">
        <v>3013004</v>
      </c>
      <c r="B4161" s="11">
        <v>30</v>
      </c>
      <c r="C4161" s="13">
        <v>184</v>
      </c>
      <c r="D4161" s="11">
        <v>13</v>
      </c>
      <c r="E4161" s="11">
        <v>4</v>
      </c>
      <c r="F4161" s="11">
        <v>28</v>
      </c>
      <c r="G4161" s="11">
        <v>22</v>
      </c>
    </row>
    <row r="4162" spans="1:7" x14ac:dyDescent="0.25">
      <c r="A4162" s="11">
        <v>3014004</v>
      </c>
      <c r="B4162" s="11">
        <v>30</v>
      </c>
      <c r="C4162" s="13">
        <v>199</v>
      </c>
      <c r="D4162" s="11">
        <v>14</v>
      </c>
      <c r="E4162" s="11">
        <v>4</v>
      </c>
      <c r="F4162" s="11">
        <v>13</v>
      </c>
      <c r="G4162" s="11">
        <v>7</v>
      </c>
    </row>
    <row r="4163" spans="1:7" x14ac:dyDescent="0.25">
      <c r="A4163" s="11">
        <v>3015004</v>
      </c>
      <c r="B4163" s="11">
        <v>30</v>
      </c>
      <c r="C4163" s="13">
        <v>214</v>
      </c>
      <c r="D4163" s="11">
        <v>15</v>
      </c>
      <c r="E4163" s="11">
        <v>4</v>
      </c>
      <c r="F4163" s="11">
        <v>27</v>
      </c>
      <c r="G4163" s="11">
        <v>21</v>
      </c>
    </row>
    <row r="4164" spans="1:7" x14ac:dyDescent="0.25">
      <c r="A4164" s="11">
        <v>3016004</v>
      </c>
      <c r="B4164" s="11">
        <v>30</v>
      </c>
      <c r="C4164" s="13">
        <v>229</v>
      </c>
      <c r="D4164" s="11">
        <v>16</v>
      </c>
      <c r="E4164" s="11">
        <v>4</v>
      </c>
      <c r="F4164" s="11">
        <v>12</v>
      </c>
      <c r="G4164" s="11">
        <v>6</v>
      </c>
    </row>
    <row r="4165" spans="1:7" x14ac:dyDescent="0.25">
      <c r="A4165" s="11">
        <v>3017004</v>
      </c>
      <c r="B4165" s="11">
        <v>30</v>
      </c>
      <c r="C4165" s="13">
        <v>244</v>
      </c>
      <c r="D4165" s="11">
        <v>17</v>
      </c>
      <c r="E4165" s="11">
        <v>4</v>
      </c>
      <c r="F4165" s="11">
        <v>26</v>
      </c>
      <c r="G4165" s="11">
        <v>20</v>
      </c>
    </row>
    <row r="4166" spans="1:7" x14ac:dyDescent="0.25">
      <c r="A4166" s="11">
        <v>3018004</v>
      </c>
      <c r="B4166" s="11">
        <v>30</v>
      </c>
      <c r="C4166" s="13">
        <v>259</v>
      </c>
      <c r="D4166" s="11">
        <v>18</v>
      </c>
      <c r="E4166" s="11">
        <v>4</v>
      </c>
      <c r="F4166" s="11">
        <v>11</v>
      </c>
      <c r="G4166" s="11">
        <v>5</v>
      </c>
    </row>
    <row r="4167" spans="1:7" x14ac:dyDescent="0.25">
      <c r="A4167" s="11">
        <v>3019004</v>
      </c>
      <c r="B4167" s="11">
        <v>30</v>
      </c>
      <c r="C4167" s="13">
        <v>274</v>
      </c>
      <c r="D4167" s="11">
        <v>19</v>
      </c>
      <c r="E4167" s="11">
        <v>4</v>
      </c>
      <c r="F4167" s="11">
        <v>25</v>
      </c>
      <c r="G4167" s="11">
        <v>19</v>
      </c>
    </row>
    <row r="4168" spans="1:7" x14ac:dyDescent="0.25">
      <c r="A4168" s="11">
        <v>3020004</v>
      </c>
      <c r="B4168" s="11">
        <v>30</v>
      </c>
      <c r="C4168" s="13">
        <v>289</v>
      </c>
      <c r="D4168" s="11">
        <v>20</v>
      </c>
      <c r="E4168" s="11">
        <v>4</v>
      </c>
      <c r="F4168" s="11">
        <v>10</v>
      </c>
      <c r="G4168" s="11">
        <v>4</v>
      </c>
    </row>
    <row r="4169" spans="1:7" x14ac:dyDescent="0.25">
      <c r="A4169" s="11">
        <v>3021004</v>
      </c>
      <c r="B4169" s="11">
        <v>30</v>
      </c>
      <c r="C4169" s="13">
        <v>304</v>
      </c>
      <c r="D4169" s="11">
        <v>21</v>
      </c>
      <c r="E4169" s="11">
        <v>4</v>
      </c>
      <c r="F4169" s="11">
        <v>24</v>
      </c>
      <c r="G4169" s="11">
        <v>18</v>
      </c>
    </row>
    <row r="4170" spans="1:7" x14ac:dyDescent="0.25">
      <c r="A4170" s="11">
        <v>3022004</v>
      </c>
      <c r="B4170" s="11">
        <v>30</v>
      </c>
      <c r="C4170" s="13">
        <v>319</v>
      </c>
      <c r="D4170" s="11">
        <v>22</v>
      </c>
      <c r="E4170" s="11">
        <v>4</v>
      </c>
      <c r="F4170" s="11">
        <v>9</v>
      </c>
      <c r="G4170" s="11">
        <v>3</v>
      </c>
    </row>
    <row r="4171" spans="1:7" x14ac:dyDescent="0.25">
      <c r="A4171" s="11">
        <v>3023004</v>
      </c>
      <c r="B4171" s="11">
        <v>30</v>
      </c>
      <c r="C4171" s="13">
        <v>334</v>
      </c>
      <c r="D4171" s="11">
        <v>23</v>
      </c>
      <c r="E4171" s="11">
        <v>4</v>
      </c>
      <c r="F4171" s="11">
        <v>23</v>
      </c>
      <c r="G4171" s="11">
        <v>17</v>
      </c>
    </row>
    <row r="4172" spans="1:7" x14ac:dyDescent="0.25">
      <c r="A4172" s="11">
        <v>3024004</v>
      </c>
      <c r="B4172" s="11">
        <v>30</v>
      </c>
      <c r="C4172" s="13">
        <v>349</v>
      </c>
      <c r="D4172" s="11">
        <v>24</v>
      </c>
      <c r="E4172" s="11">
        <v>4</v>
      </c>
      <c r="F4172" s="11">
        <v>8</v>
      </c>
      <c r="G4172" s="11">
        <v>2</v>
      </c>
    </row>
    <row r="4173" spans="1:7" x14ac:dyDescent="0.25">
      <c r="A4173" s="11">
        <v>3025004</v>
      </c>
      <c r="B4173" s="11">
        <v>30</v>
      </c>
      <c r="C4173" s="13">
        <v>364</v>
      </c>
      <c r="D4173" s="11">
        <v>25</v>
      </c>
      <c r="E4173" s="11">
        <v>4</v>
      </c>
      <c r="F4173" s="11">
        <v>22</v>
      </c>
      <c r="G4173" s="11">
        <v>16</v>
      </c>
    </row>
    <row r="4174" spans="1:7" x14ac:dyDescent="0.25">
      <c r="A4174" s="11">
        <v>3026004</v>
      </c>
      <c r="B4174" s="11">
        <v>30</v>
      </c>
      <c r="C4174" s="13">
        <v>379</v>
      </c>
      <c r="D4174" s="11">
        <v>26</v>
      </c>
      <c r="E4174" s="11">
        <v>4</v>
      </c>
      <c r="F4174" s="11">
        <v>4</v>
      </c>
      <c r="G4174" s="11">
        <v>1</v>
      </c>
    </row>
    <row r="4175" spans="1:7" x14ac:dyDescent="0.25">
      <c r="A4175" s="11">
        <v>3027004</v>
      </c>
      <c r="B4175" s="11">
        <v>30</v>
      </c>
      <c r="C4175" s="13">
        <v>394</v>
      </c>
      <c r="D4175" s="11">
        <v>27</v>
      </c>
      <c r="E4175" s="11">
        <v>4</v>
      </c>
      <c r="F4175" s="11">
        <v>21</v>
      </c>
      <c r="G4175" s="11">
        <v>15</v>
      </c>
    </row>
    <row r="4176" spans="1:7" x14ac:dyDescent="0.25">
      <c r="A4176" s="11">
        <v>3028004</v>
      </c>
      <c r="B4176" s="11">
        <v>30</v>
      </c>
      <c r="C4176" s="13">
        <v>409</v>
      </c>
      <c r="D4176" s="11">
        <v>28</v>
      </c>
      <c r="E4176" s="11">
        <v>4</v>
      </c>
      <c r="F4176" s="11">
        <v>6</v>
      </c>
      <c r="G4176" s="11">
        <v>29</v>
      </c>
    </row>
    <row r="4177" spans="1:7" x14ac:dyDescent="0.25">
      <c r="A4177" s="11">
        <v>3029004</v>
      </c>
      <c r="B4177" s="11">
        <v>30</v>
      </c>
      <c r="C4177" s="13">
        <v>424</v>
      </c>
      <c r="D4177" s="11">
        <v>29</v>
      </c>
      <c r="E4177" s="11">
        <v>4</v>
      </c>
      <c r="F4177" s="11">
        <v>20</v>
      </c>
      <c r="G4177" s="11">
        <v>14</v>
      </c>
    </row>
    <row r="4178" spans="1:7" x14ac:dyDescent="0.25">
      <c r="A4178" s="11">
        <v>3001005</v>
      </c>
      <c r="B4178" s="11">
        <v>30</v>
      </c>
      <c r="C4178" s="13">
        <v>5</v>
      </c>
      <c r="D4178" s="11">
        <v>1</v>
      </c>
      <c r="E4178" s="11">
        <v>5</v>
      </c>
      <c r="F4178" s="11">
        <v>6</v>
      </c>
      <c r="G4178" s="11">
        <v>27</v>
      </c>
    </row>
    <row r="4179" spans="1:7" x14ac:dyDescent="0.25">
      <c r="A4179" s="11">
        <v>3002005</v>
      </c>
      <c r="B4179" s="11">
        <v>30</v>
      </c>
      <c r="C4179" s="13">
        <v>20</v>
      </c>
      <c r="D4179" s="11">
        <v>2</v>
      </c>
      <c r="E4179" s="11">
        <v>5</v>
      </c>
      <c r="F4179" s="11">
        <v>20</v>
      </c>
      <c r="G4179" s="11">
        <v>12</v>
      </c>
    </row>
    <row r="4180" spans="1:7" x14ac:dyDescent="0.25">
      <c r="A4180" s="11">
        <v>3003005</v>
      </c>
      <c r="B4180" s="11">
        <v>30</v>
      </c>
      <c r="C4180" s="13">
        <v>35</v>
      </c>
      <c r="D4180" s="11">
        <v>3</v>
      </c>
      <c r="E4180" s="11">
        <v>5</v>
      </c>
      <c r="F4180" s="11">
        <v>5</v>
      </c>
      <c r="G4180" s="11">
        <v>26</v>
      </c>
    </row>
    <row r="4181" spans="1:7" x14ac:dyDescent="0.25">
      <c r="A4181" s="11">
        <v>3004005</v>
      </c>
      <c r="B4181" s="11">
        <v>30</v>
      </c>
      <c r="C4181" s="13">
        <v>50</v>
      </c>
      <c r="D4181" s="11">
        <v>4</v>
      </c>
      <c r="E4181" s="11">
        <v>5</v>
      </c>
      <c r="F4181" s="11">
        <v>1</v>
      </c>
      <c r="G4181" s="11">
        <v>15</v>
      </c>
    </row>
    <row r="4182" spans="1:7" x14ac:dyDescent="0.25">
      <c r="A4182" s="11">
        <v>3005005</v>
      </c>
      <c r="B4182" s="11">
        <v>30</v>
      </c>
      <c r="C4182" s="13">
        <v>65</v>
      </c>
      <c r="D4182" s="11">
        <v>5</v>
      </c>
      <c r="E4182" s="11">
        <v>5</v>
      </c>
      <c r="F4182" s="11">
        <v>4</v>
      </c>
      <c r="G4182" s="11">
        <v>25</v>
      </c>
    </row>
    <row r="4183" spans="1:7" x14ac:dyDescent="0.25">
      <c r="A4183" s="11">
        <v>3006005</v>
      </c>
      <c r="B4183" s="11">
        <v>30</v>
      </c>
      <c r="C4183" s="13">
        <v>80</v>
      </c>
      <c r="D4183" s="11">
        <v>6</v>
      </c>
      <c r="E4183" s="11">
        <v>5</v>
      </c>
      <c r="F4183" s="11">
        <v>18</v>
      </c>
      <c r="G4183" s="11">
        <v>10</v>
      </c>
    </row>
    <row r="4184" spans="1:7" x14ac:dyDescent="0.25">
      <c r="A4184" s="11">
        <v>3007005</v>
      </c>
      <c r="B4184" s="11">
        <v>30</v>
      </c>
      <c r="C4184" s="13">
        <v>95</v>
      </c>
      <c r="D4184" s="11">
        <v>7</v>
      </c>
      <c r="E4184" s="11">
        <v>5</v>
      </c>
      <c r="F4184" s="11">
        <v>3</v>
      </c>
      <c r="G4184" s="11">
        <v>24</v>
      </c>
    </row>
    <row r="4185" spans="1:7" x14ac:dyDescent="0.25">
      <c r="A4185" s="11">
        <v>3008005</v>
      </c>
      <c r="B4185" s="11">
        <v>30</v>
      </c>
      <c r="C4185" s="13">
        <v>110</v>
      </c>
      <c r="D4185" s="11">
        <v>8</v>
      </c>
      <c r="E4185" s="11">
        <v>5</v>
      </c>
      <c r="F4185" s="11">
        <v>17</v>
      </c>
      <c r="G4185" s="11">
        <v>9</v>
      </c>
    </row>
    <row r="4186" spans="1:7" x14ac:dyDescent="0.25">
      <c r="A4186" s="11">
        <v>3009005</v>
      </c>
      <c r="B4186" s="11">
        <v>30</v>
      </c>
      <c r="C4186" s="13">
        <v>125</v>
      </c>
      <c r="D4186" s="11">
        <v>9</v>
      </c>
      <c r="E4186" s="11">
        <v>5</v>
      </c>
      <c r="F4186" s="11">
        <v>2</v>
      </c>
      <c r="G4186" s="11">
        <v>23</v>
      </c>
    </row>
    <row r="4187" spans="1:7" x14ac:dyDescent="0.25">
      <c r="A4187" s="11">
        <v>3010005</v>
      </c>
      <c r="B4187" s="11">
        <v>30</v>
      </c>
      <c r="C4187" s="13">
        <v>140</v>
      </c>
      <c r="D4187" s="11">
        <v>10</v>
      </c>
      <c r="E4187" s="11">
        <v>5</v>
      </c>
      <c r="F4187" s="11">
        <v>16</v>
      </c>
      <c r="G4187" s="11">
        <v>8</v>
      </c>
    </row>
    <row r="4188" spans="1:7" x14ac:dyDescent="0.25">
      <c r="A4188" s="11">
        <v>3011005</v>
      </c>
      <c r="B4188" s="11">
        <v>30</v>
      </c>
      <c r="C4188" s="13">
        <v>155</v>
      </c>
      <c r="D4188" s="11">
        <v>11</v>
      </c>
      <c r="E4188" s="11">
        <v>5</v>
      </c>
      <c r="F4188" s="11">
        <v>30</v>
      </c>
      <c r="G4188" s="11">
        <v>22</v>
      </c>
    </row>
    <row r="4189" spans="1:7" x14ac:dyDescent="0.25">
      <c r="A4189" s="11">
        <v>3012005</v>
      </c>
      <c r="B4189" s="11">
        <v>30</v>
      </c>
      <c r="C4189" s="13">
        <v>170</v>
      </c>
      <c r="D4189" s="11">
        <v>12</v>
      </c>
      <c r="E4189" s="11">
        <v>5</v>
      </c>
      <c r="F4189" s="11">
        <v>15</v>
      </c>
      <c r="G4189" s="11">
        <v>7</v>
      </c>
    </row>
    <row r="4190" spans="1:7" x14ac:dyDescent="0.25">
      <c r="A4190" s="11">
        <v>3013005</v>
      </c>
      <c r="B4190" s="11">
        <v>30</v>
      </c>
      <c r="C4190" s="13">
        <v>185</v>
      </c>
      <c r="D4190" s="11">
        <v>13</v>
      </c>
      <c r="E4190" s="11">
        <v>5</v>
      </c>
      <c r="F4190" s="11">
        <v>29</v>
      </c>
      <c r="G4190" s="11">
        <v>21</v>
      </c>
    </row>
    <row r="4191" spans="1:7" x14ac:dyDescent="0.25">
      <c r="A4191" s="11">
        <v>3014005</v>
      </c>
      <c r="B4191" s="11">
        <v>30</v>
      </c>
      <c r="C4191" s="13">
        <v>200</v>
      </c>
      <c r="D4191" s="11">
        <v>14</v>
      </c>
      <c r="E4191" s="11">
        <v>5</v>
      </c>
      <c r="F4191" s="11">
        <v>14</v>
      </c>
      <c r="G4191" s="11">
        <v>6</v>
      </c>
    </row>
    <row r="4192" spans="1:7" x14ac:dyDescent="0.25">
      <c r="A4192" s="11">
        <v>3015005</v>
      </c>
      <c r="B4192" s="11">
        <v>30</v>
      </c>
      <c r="C4192" s="13">
        <v>215</v>
      </c>
      <c r="D4192" s="11">
        <v>15</v>
      </c>
      <c r="E4192" s="11">
        <v>5</v>
      </c>
      <c r="F4192" s="11">
        <v>28</v>
      </c>
      <c r="G4192" s="11">
        <v>20</v>
      </c>
    </row>
    <row r="4193" spans="1:7" x14ac:dyDescent="0.25">
      <c r="A4193" s="11">
        <v>3016005</v>
      </c>
      <c r="B4193" s="11">
        <v>30</v>
      </c>
      <c r="C4193" s="13">
        <v>230</v>
      </c>
      <c r="D4193" s="11">
        <v>16</v>
      </c>
      <c r="E4193" s="11">
        <v>5</v>
      </c>
      <c r="F4193" s="11">
        <v>13</v>
      </c>
      <c r="G4193" s="11">
        <v>5</v>
      </c>
    </row>
    <row r="4194" spans="1:7" x14ac:dyDescent="0.25">
      <c r="A4194" s="11">
        <v>3017005</v>
      </c>
      <c r="B4194" s="11">
        <v>30</v>
      </c>
      <c r="C4194" s="13">
        <v>245</v>
      </c>
      <c r="D4194" s="11">
        <v>17</v>
      </c>
      <c r="E4194" s="11">
        <v>5</v>
      </c>
      <c r="F4194" s="11">
        <v>27</v>
      </c>
      <c r="G4194" s="11">
        <v>19</v>
      </c>
    </row>
    <row r="4195" spans="1:7" x14ac:dyDescent="0.25">
      <c r="A4195" s="11">
        <v>3018005</v>
      </c>
      <c r="B4195" s="11">
        <v>30</v>
      </c>
      <c r="C4195" s="13">
        <v>260</v>
      </c>
      <c r="D4195" s="11">
        <v>18</v>
      </c>
      <c r="E4195" s="11">
        <v>5</v>
      </c>
      <c r="F4195" s="11">
        <v>12</v>
      </c>
      <c r="G4195" s="11">
        <v>4</v>
      </c>
    </row>
    <row r="4196" spans="1:7" x14ac:dyDescent="0.25">
      <c r="A4196" s="11">
        <v>3019005</v>
      </c>
      <c r="B4196" s="11">
        <v>30</v>
      </c>
      <c r="C4196" s="13">
        <v>275</v>
      </c>
      <c r="D4196" s="11">
        <v>19</v>
      </c>
      <c r="E4196" s="11">
        <v>5</v>
      </c>
      <c r="F4196" s="11">
        <v>26</v>
      </c>
      <c r="G4196" s="11">
        <v>18</v>
      </c>
    </row>
    <row r="4197" spans="1:7" x14ac:dyDescent="0.25">
      <c r="A4197" s="11">
        <v>3020005</v>
      </c>
      <c r="B4197" s="11">
        <v>30</v>
      </c>
      <c r="C4197" s="13">
        <v>290</v>
      </c>
      <c r="D4197" s="11">
        <v>20</v>
      </c>
      <c r="E4197" s="11">
        <v>5</v>
      </c>
      <c r="F4197" s="11">
        <v>11</v>
      </c>
      <c r="G4197" s="11">
        <v>3</v>
      </c>
    </row>
    <row r="4198" spans="1:7" x14ac:dyDescent="0.25">
      <c r="A4198" s="11">
        <v>3021005</v>
      </c>
      <c r="B4198" s="11">
        <v>30</v>
      </c>
      <c r="C4198" s="13">
        <v>305</v>
      </c>
      <c r="D4198" s="11">
        <v>21</v>
      </c>
      <c r="E4198" s="11">
        <v>5</v>
      </c>
      <c r="F4198" s="11">
        <v>25</v>
      </c>
      <c r="G4198" s="11">
        <v>17</v>
      </c>
    </row>
    <row r="4199" spans="1:7" x14ac:dyDescent="0.25">
      <c r="A4199" s="11">
        <v>3022005</v>
      </c>
      <c r="B4199" s="11">
        <v>30</v>
      </c>
      <c r="C4199" s="13">
        <v>320</v>
      </c>
      <c r="D4199" s="11">
        <v>22</v>
      </c>
      <c r="E4199" s="11">
        <v>5</v>
      </c>
      <c r="F4199" s="11">
        <v>10</v>
      </c>
      <c r="G4199" s="11">
        <v>2</v>
      </c>
    </row>
    <row r="4200" spans="1:7" x14ac:dyDescent="0.25">
      <c r="A4200" s="11">
        <v>3023005</v>
      </c>
      <c r="B4200" s="11">
        <v>30</v>
      </c>
      <c r="C4200" s="13">
        <v>335</v>
      </c>
      <c r="D4200" s="11">
        <v>23</v>
      </c>
      <c r="E4200" s="11">
        <v>5</v>
      </c>
      <c r="F4200" s="11">
        <v>24</v>
      </c>
      <c r="G4200" s="11">
        <v>16</v>
      </c>
    </row>
    <row r="4201" spans="1:7" x14ac:dyDescent="0.25">
      <c r="A4201" s="11">
        <v>3024005</v>
      </c>
      <c r="B4201" s="11">
        <v>30</v>
      </c>
      <c r="C4201" s="13">
        <v>350</v>
      </c>
      <c r="D4201" s="11">
        <v>24</v>
      </c>
      <c r="E4201" s="11">
        <v>5</v>
      </c>
      <c r="F4201" s="11">
        <v>9</v>
      </c>
      <c r="G4201" s="11">
        <v>30</v>
      </c>
    </row>
    <row r="4202" spans="1:7" x14ac:dyDescent="0.25">
      <c r="A4202" s="11">
        <v>3025005</v>
      </c>
      <c r="B4202" s="11">
        <v>30</v>
      </c>
      <c r="C4202" s="13">
        <v>365</v>
      </c>
      <c r="D4202" s="11">
        <v>25</v>
      </c>
      <c r="E4202" s="11">
        <v>5</v>
      </c>
      <c r="F4202" s="11">
        <v>19</v>
      </c>
      <c r="G4202" s="11">
        <v>1</v>
      </c>
    </row>
    <row r="4203" spans="1:7" x14ac:dyDescent="0.25">
      <c r="A4203" s="11">
        <v>3026005</v>
      </c>
      <c r="B4203" s="11">
        <v>30</v>
      </c>
      <c r="C4203" s="13">
        <v>380</v>
      </c>
      <c r="D4203" s="11">
        <v>26</v>
      </c>
      <c r="E4203" s="11">
        <v>5</v>
      </c>
      <c r="F4203" s="11">
        <v>8</v>
      </c>
      <c r="G4203" s="11">
        <v>29</v>
      </c>
    </row>
    <row r="4204" spans="1:7" x14ac:dyDescent="0.25">
      <c r="A4204" s="11">
        <v>3027005</v>
      </c>
      <c r="B4204" s="11">
        <v>30</v>
      </c>
      <c r="C4204" s="13">
        <v>395</v>
      </c>
      <c r="D4204" s="11">
        <v>27</v>
      </c>
      <c r="E4204" s="11">
        <v>5</v>
      </c>
      <c r="F4204" s="11">
        <v>22</v>
      </c>
      <c r="G4204" s="11">
        <v>14</v>
      </c>
    </row>
    <row r="4205" spans="1:7" x14ac:dyDescent="0.25">
      <c r="A4205" s="11">
        <v>3028005</v>
      </c>
      <c r="B4205" s="11">
        <v>30</v>
      </c>
      <c r="C4205" s="13">
        <v>410</v>
      </c>
      <c r="D4205" s="11">
        <v>28</v>
      </c>
      <c r="E4205" s="11">
        <v>5</v>
      </c>
      <c r="F4205" s="11">
        <v>7</v>
      </c>
      <c r="G4205" s="11">
        <v>28</v>
      </c>
    </row>
    <row r="4206" spans="1:7" x14ac:dyDescent="0.25">
      <c r="A4206" s="11">
        <v>3029005</v>
      </c>
      <c r="B4206" s="11">
        <v>30</v>
      </c>
      <c r="C4206" s="13">
        <v>425</v>
      </c>
      <c r="D4206" s="11">
        <v>29</v>
      </c>
      <c r="E4206" s="11">
        <v>5</v>
      </c>
      <c r="F4206" s="11">
        <v>21</v>
      </c>
      <c r="G4206" s="11">
        <v>13</v>
      </c>
    </row>
    <row r="4207" spans="1:7" x14ac:dyDescent="0.25">
      <c r="A4207" s="11">
        <v>3001006</v>
      </c>
      <c r="B4207" s="11">
        <v>30</v>
      </c>
      <c r="C4207" s="13">
        <v>6</v>
      </c>
      <c r="D4207" s="11">
        <v>1</v>
      </c>
      <c r="E4207" s="11">
        <v>6</v>
      </c>
      <c r="F4207" s="11">
        <v>7</v>
      </c>
      <c r="G4207" s="11">
        <v>26</v>
      </c>
    </row>
    <row r="4208" spans="1:7" x14ac:dyDescent="0.25">
      <c r="A4208" s="11">
        <v>3002006</v>
      </c>
      <c r="B4208" s="11">
        <v>30</v>
      </c>
      <c r="C4208" s="13">
        <v>21</v>
      </c>
      <c r="D4208" s="11">
        <v>2</v>
      </c>
      <c r="E4208" s="11">
        <v>6</v>
      </c>
      <c r="F4208" s="11">
        <v>21</v>
      </c>
      <c r="G4208" s="11">
        <v>11</v>
      </c>
    </row>
    <row r="4209" spans="1:7" x14ac:dyDescent="0.25">
      <c r="A4209" s="11">
        <v>3003006</v>
      </c>
      <c r="B4209" s="11">
        <v>30</v>
      </c>
      <c r="C4209" s="13">
        <v>36</v>
      </c>
      <c r="D4209" s="11">
        <v>3</v>
      </c>
      <c r="E4209" s="11">
        <v>6</v>
      </c>
      <c r="F4209" s="11">
        <v>6</v>
      </c>
      <c r="G4209" s="11">
        <v>25</v>
      </c>
    </row>
    <row r="4210" spans="1:7" x14ac:dyDescent="0.25">
      <c r="A4210" s="11">
        <v>3004006</v>
      </c>
      <c r="B4210" s="11">
        <v>30</v>
      </c>
      <c r="C4210" s="13">
        <v>51</v>
      </c>
      <c r="D4210" s="11">
        <v>4</v>
      </c>
      <c r="E4210" s="11">
        <v>6</v>
      </c>
      <c r="F4210" s="11">
        <v>20</v>
      </c>
      <c r="G4210" s="11">
        <v>10</v>
      </c>
    </row>
    <row r="4211" spans="1:7" x14ac:dyDescent="0.25">
      <c r="A4211" s="11">
        <v>3005006</v>
      </c>
      <c r="B4211" s="11">
        <v>30</v>
      </c>
      <c r="C4211" s="13">
        <v>66</v>
      </c>
      <c r="D4211" s="11">
        <v>5</v>
      </c>
      <c r="E4211" s="11">
        <v>6</v>
      </c>
      <c r="F4211" s="11">
        <v>1</v>
      </c>
      <c r="G4211" s="11">
        <v>29</v>
      </c>
    </row>
    <row r="4212" spans="1:7" x14ac:dyDescent="0.25">
      <c r="A4212" s="11">
        <v>3006006</v>
      </c>
      <c r="B4212" s="11">
        <v>30</v>
      </c>
      <c r="C4212" s="13">
        <v>81</v>
      </c>
      <c r="D4212" s="11">
        <v>6</v>
      </c>
      <c r="E4212" s="11">
        <v>6</v>
      </c>
      <c r="F4212" s="11">
        <v>19</v>
      </c>
      <c r="G4212" s="11">
        <v>9</v>
      </c>
    </row>
    <row r="4213" spans="1:7" x14ac:dyDescent="0.25">
      <c r="A4213" s="11">
        <v>3007006</v>
      </c>
      <c r="B4213" s="11">
        <v>30</v>
      </c>
      <c r="C4213" s="13">
        <v>96</v>
      </c>
      <c r="D4213" s="11">
        <v>7</v>
      </c>
      <c r="E4213" s="11">
        <v>6</v>
      </c>
      <c r="F4213" s="11">
        <v>4</v>
      </c>
      <c r="G4213" s="11">
        <v>23</v>
      </c>
    </row>
    <row r="4214" spans="1:7" x14ac:dyDescent="0.25">
      <c r="A4214" s="11">
        <v>3008006</v>
      </c>
      <c r="B4214" s="11">
        <v>30</v>
      </c>
      <c r="C4214" s="13">
        <v>111</v>
      </c>
      <c r="D4214" s="11">
        <v>8</v>
      </c>
      <c r="E4214" s="11">
        <v>6</v>
      </c>
      <c r="F4214" s="11">
        <v>18</v>
      </c>
      <c r="G4214" s="11">
        <v>8</v>
      </c>
    </row>
    <row r="4215" spans="1:7" x14ac:dyDescent="0.25">
      <c r="A4215" s="11">
        <v>3009006</v>
      </c>
      <c r="B4215" s="11">
        <v>30</v>
      </c>
      <c r="C4215" s="13">
        <v>126</v>
      </c>
      <c r="D4215" s="11">
        <v>9</v>
      </c>
      <c r="E4215" s="11">
        <v>6</v>
      </c>
      <c r="F4215" s="11">
        <v>3</v>
      </c>
      <c r="G4215" s="11">
        <v>22</v>
      </c>
    </row>
    <row r="4216" spans="1:7" x14ac:dyDescent="0.25">
      <c r="A4216" s="11">
        <v>3010006</v>
      </c>
      <c r="B4216" s="11">
        <v>30</v>
      </c>
      <c r="C4216" s="13">
        <v>141</v>
      </c>
      <c r="D4216" s="11">
        <v>10</v>
      </c>
      <c r="E4216" s="11">
        <v>6</v>
      </c>
      <c r="F4216" s="11">
        <v>17</v>
      </c>
      <c r="G4216" s="11">
        <v>7</v>
      </c>
    </row>
    <row r="4217" spans="1:7" x14ac:dyDescent="0.25">
      <c r="A4217" s="11">
        <v>3011006</v>
      </c>
      <c r="B4217" s="11">
        <v>30</v>
      </c>
      <c r="C4217" s="13">
        <v>156</v>
      </c>
      <c r="D4217" s="11">
        <v>11</v>
      </c>
      <c r="E4217" s="11">
        <v>6</v>
      </c>
      <c r="F4217" s="11">
        <v>2</v>
      </c>
      <c r="G4217" s="11">
        <v>21</v>
      </c>
    </row>
    <row r="4218" spans="1:7" x14ac:dyDescent="0.25">
      <c r="A4218" s="11">
        <v>3012006</v>
      </c>
      <c r="B4218" s="11">
        <v>30</v>
      </c>
      <c r="C4218" s="13">
        <v>171</v>
      </c>
      <c r="D4218" s="11">
        <v>12</v>
      </c>
      <c r="E4218" s="11">
        <v>6</v>
      </c>
      <c r="F4218" s="11">
        <v>16</v>
      </c>
      <c r="G4218" s="11">
        <v>6</v>
      </c>
    </row>
    <row r="4219" spans="1:7" x14ac:dyDescent="0.25">
      <c r="A4219" s="11">
        <v>3013006</v>
      </c>
      <c r="B4219" s="11">
        <v>30</v>
      </c>
      <c r="C4219" s="13">
        <v>186</v>
      </c>
      <c r="D4219" s="11">
        <v>13</v>
      </c>
      <c r="E4219" s="11">
        <v>6</v>
      </c>
      <c r="F4219" s="11">
        <v>30</v>
      </c>
      <c r="G4219" s="11">
        <v>20</v>
      </c>
    </row>
    <row r="4220" spans="1:7" x14ac:dyDescent="0.25">
      <c r="A4220" s="11">
        <v>3014006</v>
      </c>
      <c r="B4220" s="11">
        <v>30</v>
      </c>
      <c r="C4220" s="13">
        <v>201</v>
      </c>
      <c r="D4220" s="11">
        <v>14</v>
      </c>
      <c r="E4220" s="11">
        <v>6</v>
      </c>
      <c r="F4220" s="11">
        <v>15</v>
      </c>
      <c r="G4220" s="11">
        <v>5</v>
      </c>
    </row>
    <row r="4221" spans="1:7" x14ac:dyDescent="0.25">
      <c r="A4221" s="11">
        <v>3015006</v>
      </c>
      <c r="B4221" s="11">
        <v>30</v>
      </c>
      <c r="C4221" s="13">
        <v>216</v>
      </c>
      <c r="D4221" s="11">
        <v>15</v>
      </c>
      <c r="E4221" s="11">
        <v>6</v>
      </c>
      <c r="F4221" s="11">
        <v>29</v>
      </c>
      <c r="G4221" s="11">
        <v>19</v>
      </c>
    </row>
    <row r="4222" spans="1:7" x14ac:dyDescent="0.25">
      <c r="A4222" s="11">
        <v>3016006</v>
      </c>
      <c r="B4222" s="11">
        <v>30</v>
      </c>
      <c r="C4222" s="13">
        <v>231</v>
      </c>
      <c r="D4222" s="11">
        <v>16</v>
      </c>
      <c r="E4222" s="11">
        <v>6</v>
      </c>
      <c r="F4222" s="11">
        <v>14</v>
      </c>
      <c r="G4222" s="11">
        <v>4</v>
      </c>
    </row>
    <row r="4223" spans="1:7" x14ac:dyDescent="0.25">
      <c r="A4223" s="11">
        <v>3017006</v>
      </c>
      <c r="B4223" s="11">
        <v>30</v>
      </c>
      <c r="C4223" s="13">
        <v>246</v>
      </c>
      <c r="D4223" s="11">
        <v>17</v>
      </c>
      <c r="E4223" s="11">
        <v>6</v>
      </c>
      <c r="F4223" s="11">
        <v>28</v>
      </c>
      <c r="G4223" s="11">
        <v>18</v>
      </c>
    </row>
    <row r="4224" spans="1:7" x14ac:dyDescent="0.25">
      <c r="A4224" s="11">
        <v>3018006</v>
      </c>
      <c r="B4224" s="11">
        <v>30</v>
      </c>
      <c r="C4224" s="13">
        <v>261</v>
      </c>
      <c r="D4224" s="11">
        <v>18</v>
      </c>
      <c r="E4224" s="11">
        <v>6</v>
      </c>
      <c r="F4224" s="11">
        <v>13</v>
      </c>
      <c r="G4224" s="11">
        <v>3</v>
      </c>
    </row>
    <row r="4225" spans="1:7" x14ac:dyDescent="0.25">
      <c r="A4225" s="11">
        <v>3019006</v>
      </c>
      <c r="B4225" s="11">
        <v>30</v>
      </c>
      <c r="C4225" s="13">
        <v>276</v>
      </c>
      <c r="D4225" s="11">
        <v>19</v>
      </c>
      <c r="E4225" s="11">
        <v>6</v>
      </c>
      <c r="F4225" s="11">
        <v>27</v>
      </c>
      <c r="G4225" s="11">
        <v>17</v>
      </c>
    </row>
    <row r="4226" spans="1:7" x14ac:dyDescent="0.25">
      <c r="A4226" s="11">
        <v>3020006</v>
      </c>
      <c r="B4226" s="11">
        <v>30</v>
      </c>
      <c r="C4226" s="13">
        <v>291</v>
      </c>
      <c r="D4226" s="11">
        <v>20</v>
      </c>
      <c r="E4226" s="11">
        <v>6</v>
      </c>
      <c r="F4226" s="11">
        <v>12</v>
      </c>
      <c r="G4226" s="11">
        <v>2</v>
      </c>
    </row>
    <row r="4227" spans="1:7" x14ac:dyDescent="0.25">
      <c r="A4227" s="11">
        <v>3021006</v>
      </c>
      <c r="B4227" s="11">
        <v>30</v>
      </c>
      <c r="C4227" s="13">
        <v>306</v>
      </c>
      <c r="D4227" s="11">
        <v>21</v>
      </c>
      <c r="E4227" s="11">
        <v>6</v>
      </c>
      <c r="F4227" s="11">
        <v>26</v>
      </c>
      <c r="G4227" s="11">
        <v>16</v>
      </c>
    </row>
    <row r="4228" spans="1:7" x14ac:dyDescent="0.25">
      <c r="A4228" s="11">
        <v>3022006</v>
      </c>
      <c r="B4228" s="11">
        <v>30</v>
      </c>
      <c r="C4228" s="13">
        <v>321</v>
      </c>
      <c r="D4228" s="11">
        <v>22</v>
      </c>
      <c r="E4228" s="11">
        <v>6</v>
      </c>
      <c r="F4228" s="11">
        <v>11</v>
      </c>
      <c r="G4228" s="11">
        <v>30</v>
      </c>
    </row>
    <row r="4229" spans="1:7" x14ac:dyDescent="0.25">
      <c r="A4229" s="11">
        <v>3023006</v>
      </c>
      <c r="B4229" s="11">
        <v>30</v>
      </c>
      <c r="C4229" s="13">
        <v>336</v>
      </c>
      <c r="D4229" s="11">
        <v>23</v>
      </c>
      <c r="E4229" s="11">
        <v>6</v>
      </c>
      <c r="F4229" s="11">
        <v>25</v>
      </c>
      <c r="G4229" s="11">
        <v>15</v>
      </c>
    </row>
    <row r="4230" spans="1:7" x14ac:dyDescent="0.25">
      <c r="A4230" s="11">
        <v>3024006</v>
      </c>
      <c r="B4230" s="11">
        <v>30</v>
      </c>
      <c r="C4230" s="13">
        <v>351</v>
      </c>
      <c r="D4230" s="11">
        <v>24</v>
      </c>
      <c r="E4230" s="11">
        <v>6</v>
      </c>
      <c r="F4230" s="11">
        <v>5</v>
      </c>
      <c r="G4230" s="11">
        <v>1</v>
      </c>
    </row>
    <row r="4231" spans="1:7" x14ac:dyDescent="0.25">
      <c r="A4231" s="11">
        <v>3025006</v>
      </c>
      <c r="B4231" s="11">
        <v>30</v>
      </c>
      <c r="C4231" s="13">
        <v>366</v>
      </c>
      <c r="D4231" s="11">
        <v>25</v>
      </c>
      <c r="E4231" s="11">
        <v>6</v>
      </c>
      <c r="F4231" s="11">
        <v>24</v>
      </c>
      <c r="G4231" s="11">
        <v>14</v>
      </c>
    </row>
    <row r="4232" spans="1:7" x14ac:dyDescent="0.25">
      <c r="A4232" s="11">
        <v>3026006</v>
      </c>
      <c r="B4232" s="11">
        <v>30</v>
      </c>
      <c r="C4232" s="13">
        <v>381</v>
      </c>
      <c r="D4232" s="11">
        <v>26</v>
      </c>
      <c r="E4232" s="11">
        <v>6</v>
      </c>
      <c r="F4232" s="11">
        <v>9</v>
      </c>
      <c r="G4232" s="11">
        <v>28</v>
      </c>
    </row>
    <row r="4233" spans="1:7" x14ac:dyDescent="0.25">
      <c r="A4233" s="11">
        <v>3027006</v>
      </c>
      <c r="B4233" s="11">
        <v>30</v>
      </c>
      <c r="C4233" s="13">
        <v>396</v>
      </c>
      <c r="D4233" s="11">
        <v>27</v>
      </c>
      <c r="E4233" s="11">
        <v>6</v>
      </c>
      <c r="F4233" s="11">
        <v>23</v>
      </c>
      <c r="G4233" s="11">
        <v>13</v>
      </c>
    </row>
    <row r="4234" spans="1:7" x14ac:dyDescent="0.25">
      <c r="A4234" s="11">
        <v>3028006</v>
      </c>
      <c r="B4234" s="11">
        <v>30</v>
      </c>
      <c r="C4234" s="13">
        <v>411</v>
      </c>
      <c r="D4234" s="11">
        <v>28</v>
      </c>
      <c r="E4234" s="11">
        <v>6</v>
      </c>
      <c r="F4234" s="11">
        <v>8</v>
      </c>
      <c r="G4234" s="11">
        <v>27</v>
      </c>
    </row>
    <row r="4235" spans="1:7" x14ac:dyDescent="0.25">
      <c r="A4235" s="11">
        <v>3029006</v>
      </c>
      <c r="B4235" s="11">
        <v>30</v>
      </c>
      <c r="C4235" s="13">
        <v>426</v>
      </c>
      <c r="D4235" s="11">
        <v>29</v>
      </c>
      <c r="E4235" s="11">
        <v>6</v>
      </c>
      <c r="F4235" s="11">
        <v>22</v>
      </c>
      <c r="G4235" s="11">
        <v>12</v>
      </c>
    </row>
    <row r="4236" spans="1:7" x14ac:dyDescent="0.25">
      <c r="A4236" s="11">
        <v>3001007</v>
      </c>
      <c r="B4236" s="11">
        <v>30</v>
      </c>
      <c r="C4236" s="13">
        <v>7</v>
      </c>
      <c r="D4236" s="11">
        <v>1</v>
      </c>
      <c r="E4236" s="11">
        <v>7</v>
      </c>
      <c r="F4236" s="11">
        <v>8</v>
      </c>
      <c r="G4236" s="11">
        <v>25</v>
      </c>
    </row>
    <row r="4237" spans="1:7" x14ac:dyDescent="0.25">
      <c r="A4237" s="11">
        <v>3002007</v>
      </c>
      <c r="B4237" s="11">
        <v>30</v>
      </c>
      <c r="C4237" s="13">
        <v>22</v>
      </c>
      <c r="D4237" s="11">
        <v>2</v>
      </c>
      <c r="E4237" s="11">
        <v>7</v>
      </c>
      <c r="F4237" s="11">
        <v>22</v>
      </c>
      <c r="G4237" s="11">
        <v>10</v>
      </c>
    </row>
    <row r="4238" spans="1:7" x14ac:dyDescent="0.25">
      <c r="A4238" s="11">
        <v>3003007</v>
      </c>
      <c r="B4238" s="11">
        <v>30</v>
      </c>
      <c r="C4238" s="13">
        <v>37</v>
      </c>
      <c r="D4238" s="11">
        <v>3</v>
      </c>
      <c r="E4238" s="11">
        <v>7</v>
      </c>
      <c r="F4238" s="11">
        <v>7</v>
      </c>
      <c r="G4238" s="11">
        <v>24</v>
      </c>
    </row>
    <row r="4239" spans="1:7" x14ac:dyDescent="0.25">
      <c r="A4239" s="11">
        <v>3004007</v>
      </c>
      <c r="B4239" s="11">
        <v>30</v>
      </c>
      <c r="C4239" s="13">
        <v>52</v>
      </c>
      <c r="D4239" s="11">
        <v>4</v>
      </c>
      <c r="E4239" s="11">
        <v>7</v>
      </c>
      <c r="F4239" s="11">
        <v>21</v>
      </c>
      <c r="G4239" s="11">
        <v>9</v>
      </c>
    </row>
    <row r="4240" spans="1:7" x14ac:dyDescent="0.25">
      <c r="A4240" s="11">
        <v>3005007</v>
      </c>
      <c r="B4240" s="11">
        <v>30</v>
      </c>
      <c r="C4240" s="13">
        <v>67</v>
      </c>
      <c r="D4240" s="11">
        <v>5</v>
      </c>
      <c r="E4240" s="11">
        <v>7</v>
      </c>
      <c r="F4240" s="11">
        <v>6</v>
      </c>
      <c r="G4240" s="11">
        <v>23</v>
      </c>
    </row>
    <row r="4241" spans="1:7" x14ac:dyDescent="0.25">
      <c r="A4241" s="11">
        <v>3006007</v>
      </c>
      <c r="B4241" s="11">
        <v>30</v>
      </c>
      <c r="C4241" s="13">
        <v>82</v>
      </c>
      <c r="D4241" s="11">
        <v>6</v>
      </c>
      <c r="E4241" s="11">
        <v>7</v>
      </c>
      <c r="F4241" s="11">
        <v>1</v>
      </c>
      <c r="G4241" s="11">
        <v>14</v>
      </c>
    </row>
    <row r="4242" spans="1:7" x14ac:dyDescent="0.25">
      <c r="A4242" s="11">
        <v>3007007</v>
      </c>
      <c r="B4242" s="11">
        <v>30</v>
      </c>
      <c r="C4242" s="13">
        <v>97</v>
      </c>
      <c r="D4242" s="11">
        <v>7</v>
      </c>
      <c r="E4242" s="11">
        <v>7</v>
      </c>
      <c r="F4242" s="11">
        <v>5</v>
      </c>
      <c r="G4242" s="11">
        <v>22</v>
      </c>
    </row>
    <row r="4243" spans="1:7" x14ac:dyDescent="0.25">
      <c r="A4243" s="11">
        <v>3008007</v>
      </c>
      <c r="B4243" s="11">
        <v>30</v>
      </c>
      <c r="C4243" s="13">
        <v>112</v>
      </c>
      <c r="D4243" s="11">
        <v>8</v>
      </c>
      <c r="E4243" s="11">
        <v>7</v>
      </c>
      <c r="F4243" s="11">
        <v>19</v>
      </c>
      <c r="G4243" s="11">
        <v>7</v>
      </c>
    </row>
    <row r="4244" spans="1:7" x14ac:dyDescent="0.25">
      <c r="A4244" s="11">
        <v>3009007</v>
      </c>
      <c r="B4244" s="11">
        <v>30</v>
      </c>
      <c r="C4244" s="13">
        <v>127</v>
      </c>
      <c r="D4244" s="11">
        <v>9</v>
      </c>
      <c r="E4244" s="11">
        <v>7</v>
      </c>
      <c r="F4244" s="11">
        <v>4</v>
      </c>
      <c r="G4244" s="11">
        <v>21</v>
      </c>
    </row>
    <row r="4245" spans="1:7" x14ac:dyDescent="0.25">
      <c r="A4245" s="11">
        <v>3010007</v>
      </c>
      <c r="B4245" s="11">
        <v>30</v>
      </c>
      <c r="C4245" s="13">
        <v>142</v>
      </c>
      <c r="D4245" s="11">
        <v>10</v>
      </c>
      <c r="E4245" s="11">
        <v>7</v>
      </c>
      <c r="F4245" s="11">
        <v>18</v>
      </c>
      <c r="G4245" s="11">
        <v>6</v>
      </c>
    </row>
    <row r="4246" spans="1:7" x14ac:dyDescent="0.25">
      <c r="A4246" s="11">
        <v>3011007</v>
      </c>
      <c r="B4246" s="11">
        <v>30</v>
      </c>
      <c r="C4246" s="13">
        <v>157</v>
      </c>
      <c r="D4246" s="11">
        <v>11</v>
      </c>
      <c r="E4246" s="11">
        <v>7</v>
      </c>
      <c r="F4246" s="11">
        <v>3</v>
      </c>
      <c r="G4246" s="11">
        <v>20</v>
      </c>
    </row>
    <row r="4247" spans="1:7" x14ac:dyDescent="0.25">
      <c r="A4247" s="11">
        <v>3012007</v>
      </c>
      <c r="B4247" s="11">
        <v>30</v>
      </c>
      <c r="C4247" s="13">
        <v>172</v>
      </c>
      <c r="D4247" s="11">
        <v>12</v>
      </c>
      <c r="E4247" s="11">
        <v>7</v>
      </c>
      <c r="F4247" s="11">
        <v>17</v>
      </c>
      <c r="G4247" s="11">
        <v>5</v>
      </c>
    </row>
    <row r="4248" spans="1:7" x14ac:dyDescent="0.25">
      <c r="A4248" s="11">
        <v>3013007</v>
      </c>
      <c r="B4248" s="11">
        <v>30</v>
      </c>
      <c r="C4248" s="13">
        <v>187</v>
      </c>
      <c r="D4248" s="11">
        <v>13</v>
      </c>
      <c r="E4248" s="11">
        <v>7</v>
      </c>
      <c r="F4248" s="11">
        <v>2</v>
      </c>
      <c r="G4248" s="11">
        <v>19</v>
      </c>
    </row>
    <row r="4249" spans="1:7" x14ac:dyDescent="0.25">
      <c r="A4249" s="11">
        <v>3014007</v>
      </c>
      <c r="B4249" s="11">
        <v>30</v>
      </c>
      <c r="C4249" s="13">
        <v>202</v>
      </c>
      <c r="D4249" s="11">
        <v>14</v>
      </c>
      <c r="E4249" s="11">
        <v>7</v>
      </c>
      <c r="F4249" s="11">
        <v>16</v>
      </c>
      <c r="G4249" s="11">
        <v>4</v>
      </c>
    </row>
    <row r="4250" spans="1:7" x14ac:dyDescent="0.25">
      <c r="A4250" s="11">
        <v>3015007</v>
      </c>
      <c r="B4250" s="11">
        <v>30</v>
      </c>
      <c r="C4250" s="13">
        <v>217</v>
      </c>
      <c r="D4250" s="11">
        <v>15</v>
      </c>
      <c r="E4250" s="11">
        <v>7</v>
      </c>
      <c r="F4250" s="11">
        <v>30</v>
      </c>
      <c r="G4250" s="11">
        <v>18</v>
      </c>
    </row>
    <row r="4251" spans="1:7" x14ac:dyDescent="0.25">
      <c r="A4251" s="11">
        <v>3016007</v>
      </c>
      <c r="B4251" s="11">
        <v>30</v>
      </c>
      <c r="C4251" s="13">
        <v>232</v>
      </c>
      <c r="D4251" s="11">
        <v>16</v>
      </c>
      <c r="E4251" s="11">
        <v>7</v>
      </c>
      <c r="F4251" s="11">
        <v>15</v>
      </c>
      <c r="G4251" s="11">
        <v>3</v>
      </c>
    </row>
    <row r="4252" spans="1:7" x14ac:dyDescent="0.25">
      <c r="A4252" s="11">
        <v>3017007</v>
      </c>
      <c r="B4252" s="11">
        <v>30</v>
      </c>
      <c r="C4252" s="13">
        <v>247</v>
      </c>
      <c r="D4252" s="11">
        <v>17</v>
      </c>
      <c r="E4252" s="11">
        <v>7</v>
      </c>
      <c r="F4252" s="11">
        <v>29</v>
      </c>
      <c r="G4252" s="11">
        <v>17</v>
      </c>
    </row>
    <row r="4253" spans="1:7" x14ac:dyDescent="0.25">
      <c r="A4253" s="11">
        <v>3018007</v>
      </c>
      <c r="B4253" s="11">
        <v>30</v>
      </c>
      <c r="C4253" s="13">
        <v>262</v>
      </c>
      <c r="D4253" s="11">
        <v>18</v>
      </c>
      <c r="E4253" s="11">
        <v>7</v>
      </c>
      <c r="F4253" s="11">
        <v>14</v>
      </c>
      <c r="G4253" s="11">
        <v>2</v>
      </c>
    </row>
    <row r="4254" spans="1:7" x14ac:dyDescent="0.25">
      <c r="A4254" s="11">
        <v>3019007</v>
      </c>
      <c r="B4254" s="11">
        <v>30</v>
      </c>
      <c r="C4254" s="13">
        <v>277</v>
      </c>
      <c r="D4254" s="11">
        <v>19</v>
      </c>
      <c r="E4254" s="11">
        <v>7</v>
      </c>
      <c r="F4254" s="11">
        <v>28</v>
      </c>
      <c r="G4254" s="11">
        <v>16</v>
      </c>
    </row>
    <row r="4255" spans="1:7" x14ac:dyDescent="0.25">
      <c r="A4255" s="11">
        <v>3020007</v>
      </c>
      <c r="B4255" s="11">
        <v>30</v>
      </c>
      <c r="C4255" s="13">
        <v>292</v>
      </c>
      <c r="D4255" s="11">
        <v>20</v>
      </c>
      <c r="E4255" s="11">
        <v>7</v>
      </c>
      <c r="F4255" s="11">
        <v>13</v>
      </c>
      <c r="G4255" s="11">
        <v>30</v>
      </c>
    </row>
    <row r="4256" spans="1:7" x14ac:dyDescent="0.25">
      <c r="A4256" s="11">
        <v>3021007</v>
      </c>
      <c r="B4256" s="11">
        <v>30</v>
      </c>
      <c r="C4256" s="13">
        <v>307</v>
      </c>
      <c r="D4256" s="11">
        <v>21</v>
      </c>
      <c r="E4256" s="11">
        <v>7</v>
      </c>
      <c r="F4256" s="11">
        <v>27</v>
      </c>
      <c r="G4256" s="11">
        <v>15</v>
      </c>
    </row>
    <row r="4257" spans="1:7" x14ac:dyDescent="0.25">
      <c r="A4257" s="11">
        <v>3022007</v>
      </c>
      <c r="B4257" s="11">
        <v>30</v>
      </c>
      <c r="C4257" s="13">
        <v>322</v>
      </c>
      <c r="D4257" s="11">
        <v>22</v>
      </c>
      <c r="E4257" s="11">
        <v>7</v>
      </c>
      <c r="F4257" s="11">
        <v>12</v>
      </c>
      <c r="G4257" s="11">
        <v>29</v>
      </c>
    </row>
    <row r="4258" spans="1:7" x14ac:dyDescent="0.25">
      <c r="A4258" s="11">
        <v>3023007</v>
      </c>
      <c r="B4258" s="11">
        <v>30</v>
      </c>
      <c r="C4258" s="13">
        <v>337</v>
      </c>
      <c r="D4258" s="11">
        <v>23</v>
      </c>
      <c r="E4258" s="11">
        <v>7</v>
      </c>
      <c r="F4258" s="11">
        <v>20</v>
      </c>
      <c r="G4258" s="11">
        <v>1</v>
      </c>
    </row>
    <row r="4259" spans="1:7" x14ac:dyDescent="0.25">
      <c r="A4259" s="11">
        <v>3024007</v>
      </c>
      <c r="B4259" s="11">
        <v>30</v>
      </c>
      <c r="C4259" s="13">
        <v>352</v>
      </c>
      <c r="D4259" s="11">
        <v>24</v>
      </c>
      <c r="E4259" s="11">
        <v>7</v>
      </c>
      <c r="F4259" s="11">
        <v>11</v>
      </c>
      <c r="G4259" s="11">
        <v>28</v>
      </c>
    </row>
    <row r="4260" spans="1:7" x14ac:dyDescent="0.25">
      <c r="A4260" s="11">
        <v>3025007</v>
      </c>
      <c r="B4260" s="11">
        <v>30</v>
      </c>
      <c r="C4260" s="13">
        <v>367</v>
      </c>
      <c r="D4260" s="11">
        <v>25</v>
      </c>
      <c r="E4260" s="11">
        <v>7</v>
      </c>
      <c r="F4260" s="11">
        <v>25</v>
      </c>
      <c r="G4260" s="11">
        <v>13</v>
      </c>
    </row>
    <row r="4261" spans="1:7" x14ac:dyDescent="0.25">
      <c r="A4261" s="11">
        <v>3026007</v>
      </c>
      <c r="B4261" s="11">
        <v>30</v>
      </c>
      <c r="C4261" s="13">
        <v>382</v>
      </c>
      <c r="D4261" s="11">
        <v>26</v>
      </c>
      <c r="E4261" s="11">
        <v>7</v>
      </c>
      <c r="F4261" s="11">
        <v>10</v>
      </c>
      <c r="G4261" s="11">
        <v>27</v>
      </c>
    </row>
    <row r="4262" spans="1:7" x14ac:dyDescent="0.25">
      <c r="A4262" s="11">
        <v>3027007</v>
      </c>
      <c r="B4262" s="11">
        <v>30</v>
      </c>
      <c r="C4262" s="13">
        <v>397</v>
      </c>
      <c r="D4262" s="11">
        <v>27</v>
      </c>
      <c r="E4262" s="11">
        <v>7</v>
      </c>
      <c r="F4262" s="11">
        <v>24</v>
      </c>
      <c r="G4262" s="11">
        <v>12</v>
      </c>
    </row>
    <row r="4263" spans="1:7" x14ac:dyDescent="0.25">
      <c r="A4263" s="11">
        <v>3028007</v>
      </c>
      <c r="B4263" s="11">
        <v>30</v>
      </c>
      <c r="C4263" s="13">
        <v>412</v>
      </c>
      <c r="D4263" s="11">
        <v>28</v>
      </c>
      <c r="E4263" s="11">
        <v>7</v>
      </c>
      <c r="F4263" s="11">
        <v>9</v>
      </c>
      <c r="G4263" s="11">
        <v>26</v>
      </c>
    </row>
    <row r="4264" spans="1:7" x14ac:dyDescent="0.25">
      <c r="A4264" s="11">
        <v>3029007</v>
      </c>
      <c r="B4264" s="11">
        <v>30</v>
      </c>
      <c r="C4264" s="13">
        <v>427</v>
      </c>
      <c r="D4264" s="11">
        <v>29</v>
      </c>
      <c r="E4264" s="11">
        <v>7</v>
      </c>
      <c r="F4264" s="11">
        <v>23</v>
      </c>
      <c r="G4264" s="11">
        <v>11</v>
      </c>
    </row>
    <row r="4265" spans="1:7" x14ac:dyDescent="0.25">
      <c r="A4265" s="11">
        <v>3001008</v>
      </c>
      <c r="B4265" s="11">
        <v>30</v>
      </c>
      <c r="C4265" s="13">
        <v>8</v>
      </c>
      <c r="D4265" s="11">
        <v>1</v>
      </c>
      <c r="E4265" s="11">
        <v>8</v>
      </c>
      <c r="F4265" s="11">
        <v>9</v>
      </c>
      <c r="G4265" s="11">
        <v>24</v>
      </c>
    </row>
    <row r="4266" spans="1:7" x14ac:dyDescent="0.25">
      <c r="A4266" s="11">
        <v>3002008</v>
      </c>
      <c r="B4266" s="11">
        <v>30</v>
      </c>
      <c r="C4266" s="13">
        <v>23</v>
      </c>
      <c r="D4266" s="11">
        <v>2</v>
      </c>
      <c r="E4266" s="11">
        <v>8</v>
      </c>
      <c r="F4266" s="11">
        <v>23</v>
      </c>
      <c r="G4266" s="11">
        <v>9</v>
      </c>
    </row>
    <row r="4267" spans="1:7" x14ac:dyDescent="0.25">
      <c r="A4267" s="11">
        <v>3003008</v>
      </c>
      <c r="B4267" s="11">
        <v>30</v>
      </c>
      <c r="C4267" s="13">
        <v>38</v>
      </c>
      <c r="D4267" s="11">
        <v>3</v>
      </c>
      <c r="E4267" s="11">
        <v>8</v>
      </c>
      <c r="F4267" s="11">
        <v>8</v>
      </c>
      <c r="G4267" s="11">
        <v>23</v>
      </c>
    </row>
    <row r="4268" spans="1:7" x14ac:dyDescent="0.25">
      <c r="A4268" s="11">
        <v>3004008</v>
      </c>
      <c r="B4268" s="11">
        <v>30</v>
      </c>
      <c r="C4268" s="13">
        <v>53</v>
      </c>
      <c r="D4268" s="11">
        <v>4</v>
      </c>
      <c r="E4268" s="11">
        <v>8</v>
      </c>
      <c r="F4268" s="11">
        <v>22</v>
      </c>
      <c r="G4268" s="11">
        <v>8</v>
      </c>
    </row>
    <row r="4269" spans="1:7" x14ac:dyDescent="0.25">
      <c r="A4269" s="11">
        <v>3005008</v>
      </c>
      <c r="B4269" s="11">
        <v>30</v>
      </c>
      <c r="C4269" s="13">
        <v>68</v>
      </c>
      <c r="D4269" s="11">
        <v>5</v>
      </c>
      <c r="E4269" s="11">
        <v>8</v>
      </c>
      <c r="F4269" s="11">
        <v>7</v>
      </c>
      <c r="G4269" s="11">
        <v>22</v>
      </c>
    </row>
    <row r="4270" spans="1:7" x14ac:dyDescent="0.25">
      <c r="A4270" s="11">
        <v>3006008</v>
      </c>
      <c r="B4270" s="11">
        <v>30</v>
      </c>
      <c r="C4270" s="13">
        <v>83</v>
      </c>
      <c r="D4270" s="11">
        <v>6</v>
      </c>
      <c r="E4270" s="11">
        <v>8</v>
      </c>
      <c r="F4270" s="11">
        <v>21</v>
      </c>
      <c r="G4270" s="11">
        <v>7</v>
      </c>
    </row>
    <row r="4271" spans="1:7" x14ac:dyDescent="0.25">
      <c r="A4271" s="11">
        <v>3007008</v>
      </c>
      <c r="B4271" s="11">
        <v>30</v>
      </c>
      <c r="C4271" s="13">
        <v>98</v>
      </c>
      <c r="D4271" s="11">
        <v>7</v>
      </c>
      <c r="E4271" s="11">
        <v>8</v>
      </c>
      <c r="F4271" s="11">
        <v>1</v>
      </c>
      <c r="G4271" s="11">
        <v>28</v>
      </c>
    </row>
    <row r="4272" spans="1:7" x14ac:dyDescent="0.25">
      <c r="A4272" s="11">
        <v>3008008</v>
      </c>
      <c r="B4272" s="11">
        <v>30</v>
      </c>
      <c r="C4272" s="13">
        <v>113</v>
      </c>
      <c r="D4272" s="11">
        <v>8</v>
      </c>
      <c r="E4272" s="11">
        <v>8</v>
      </c>
      <c r="F4272" s="11">
        <v>20</v>
      </c>
      <c r="G4272" s="11">
        <v>6</v>
      </c>
    </row>
    <row r="4273" spans="1:7" x14ac:dyDescent="0.25">
      <c r="A4273" s="11">
        <v>3009008</v>
      </c>
      <c r="B4273" s="11">
        <v>30</v>
      </c>
      <c r="C4273" s="13">
        <v>128</v>
      </c>
      <c r="D4273" s="11">
        <v>9</v>
      </c>
      <c r="E4273" s="11">
        <v>8</v>
      </c>
      <c r="F4273" s="11">
        <v>5</v>
      </c>
      <c r="G4273" s="11">
        <v>20</v>
      </c>
    </row>
    <row r="4274" spans="1:7" x14ac:dyDescent="0.25">
      <c r="A4274" s="11">
        <v>3010008</v>
      </c>
      <c r="B4274" s="11">
        <v>30</v>
      </c>
      <c r="C4274" s="13">
        <v>143</v>
      </c>
      <c r="D4274" s="11">
        <v>10</v>
      </c>
      <c r="E4274" s="11">
        <v>8</v>
      </c>
      <c r="F4274" s="11">
        <v>19</v>
      </c>
      <c r="G4274" s="11">
        <v>5</v>
      </c>
    </row>
    <row r="4275" spans="1:7" x14ac:dyDescent="0.25">
      <c r="A4275" s="11">
        <v>3011008</v>
      </c>
      <c r="B4275" s="11">
        <v>30</v>
      </c>
      <c r="C4275" s="13">
        <v>158</v>
      </c>
      <c r="D4275" s="11">
        <v>11</v>
      </c>
      <c r="E4275" s="11">
        <v>8</v>
      </c>
      <c r="F4275" s="11">
        <v>4</v>
      </c>
      <c r="G4275" s="11">
        <v>19</v>
      </c>
    </row>
    <row r="4276" spans="1:7" x14ac:dyDescent="0.25">
      <c r="A4276" s="11">
        <v>3012008</v>
      </c>
      <c r="B4276" s="11">
        <v>30</v>
      </c>
      <c r="C4276" s="13">
        <v>173</v>
      </c>
      <c r="D4276" s="11">
        <v>12</v>
      </c>
      <c r="E4276" s="11">
        <v>8</v>
      </c>
      <c r="F4276" s="11">
        <v>18</v>
      </c>
      <c r="G4276" s="11">
        <v>4</v>
      </c>
    </row>
    <row r="4277" spans="1:7" x14ac:dyDescent="0.25">
      <c r="A4277" s="11">
        <v>3013008</v>
      </c>
      <c r="B4277" s="11">
        <v>30</v>
      </c>
      <c r="C4277" s="13">
        <v>188</v>
      </c>
      <c r="D4277" s="11">
        <v>13</v>
      </c>
      <c r="E4277" s="11">
        <v>8</v>
      </c>
      <c r="F4277" s="11">
        <v>3</v>
      </c>
      <c r="G4277" s="11">
        <v>18</v>
      </c>
    </row>
    <row r="4278" spans="1:7" x14ac:dyDescent="0.25">
      <c r="A4278" s="11">
        <v>3014008</v>
      </c>
      <c r="B4278" s="11">
        <v>30</v>
      </c>
      <c r="C4278" s="13">
        <v>203</v>
      </c>
      <c r="D4278" s="11">
        <v>14</v>
      </c>
      <c r="E4278" s="11">
        <v>8</v>
      </c>
      <c r="F4278" s="11">
        <v>17</v>
      </c>
      <c r="G4278" s="11">
        <v>3</v>
      </c>
    </row>
    <row r="4279" spans="1:7" x14ac:dyDescent="0.25">
      <c r="A4279" s="11">
        <v>3015008</v>
      </c>
      <c r="B4279" s="11">
        <v>30</v>
      </c>
      <c r="C4279" s="13">
        <v>218</v>
      </c>
      <c r="D4279" s="11">
        <v>15</v>
      </c>
      <c r="E4279" s="11">
        <v>8</v>
      </c>
      <c r="F4279" s="11">
        <v>2</v>
      </c>
      <c r="G4279" s="11">
        <v>17</v>
      </c>
    </row>
    <row r="4280" spans="1:7" x14ac:dyDescent="0.25">
      <c r="A4280" s="11">
        <v>3016008</v>
      </c>
      <c r="B4280" s="11">
        <v>30</v>
      </c>
      <c r="C4280" s="13">
        <v>233</v>
      </c>
      <c r="D4280" s="11">
        <v>16</v>
      </c>
      <c r="E4280" s="11">
        <v>8</v>
      </c>
      <c r="F4280" s="11">
        <v>16</v>
      </c>
      <c r="G4280" s="11">
        <v>2</v>
      </c>
    </row>
    <row r="4281" spans="1:7" x14ac:dyDescent="0.25">
      <c r="A4281" s="11">
        <v>3017008</v>
      </c>
      <c r="B4281" s="11">
        <v>30</v>
      </c>
      <c r="C4281" s="13">
        <v>248</v>
      </c>
      <c r="D4281" s="11">
        <v>17</v>
      </c>
      <c r="E4281" s="11">
        <v>8</v>
      </c>
      <c r="F4281" s="11">
        <v>30</v>
      </c>
      <c r="G4281" s="11">
        <v>16</v>
      </c>
    </row>
    <row r="4282" spans="1:7" x14ac:dyDescent="0.25">
      <c r="A4282" s="11">
        <v>3018008</v>
      </c>
      <c r="B4282" s="11">
        <v>30</v>
      </c>
      <c r="C4282" s="13">
        <v>263</v>
      </c>
      <c r="D4282" s="11">
        <v>18</v>
      </c>
      <c r="E4282" s="11">
        <v>8</v>
      </c>
      <c r="F4282" s="11">
        <v>15</v>
      </c>
      <c r="G4282" s="11">
        <v>30</v>
      </c>
    </row>
    <row r="4283" spans="1:7" x14ac:dyDescent="0.25">
      <c r="A4283" s="11">
        <v>3019008</v>
      </c>
      <c r="B4283" s="11">
        <v>30</v>
      </c>
      <c r="C4283" s="13">
        <v>278</v>
      </c>
      <c r="D4283" s="11">
        <v>19</v>
      </c>
      <c r="E4283" s="11">
        <v>8</v>
      </c>
      <c r="F4283" s="11">
        <v>29</v>
      </c>
      <c r="G4283" s="11">
        <v>15</v>
      </c>
    </row>
    <row r="4284" spans="1:7" x14ac:dyDescent="0.25">
      <c r="A4284" s="11">
        <v>3020008</v>
      </c>
      <c r="B4284" s="11">
        <v>30</v>
      </c>
      <c r="C4284" s="13">
        <v>293</v>
      </c>
      <c r="D4284" s="11">
        <v>20</v>
      </c>
      <c r="E4284" s="11">
        <v>8</v>
      </c>
      <c r="F4284" s="11">
        <v>14</v>
      </c>
      <c r="G4284" s="11">
        <v>29</v>
      </c>
    </row>
    <row r="4285" spans="1:7" x14ac:dyDescent="0.25">
      <c r="A4285" s="11">
        <v>3021008</v>
      </c>
      <c r="B4285" s="11">
        <v>30</v>
      </c>
      <c r="C4285" s="13">
        <v>308</v>
      </c>
      <c r="D4285" s="11">
        <v>21</v>
      </c>
      <c r="E4285" s="11">
        <v>8</v>
      </c>
      <c r="F4285" s="11">
        <v>28</v>
      </c>
      <c r="G4285" s="11">
        <v>14</v>
      </c>
    </row>
    <row r="4286" spans="1:7" x14ac:dyDescent="0.25">
      <c r="A4286" s="11">
        <v>3022008</v>
      </c>
      <c r="B4286" s="11">
        <v>30</v>
      </c>
      <c r="C4286" s="13">
        <v>323</v>
      </c>
      <c r="D4286" s="11">
        <v>22</v>
      </c>
      <c r="E4286" s="11">
        <v>8</v>
      </c>
      <c r="F4286" s="11">
        <v>6</v>
      </c>
      <c r="G4286" s="11">
        <v>1</v>
      </c>
    </row>
    <row r="4287" spans="1:7" x14ac:dyDescent="0.25">
      <c r="A4287" s="11">
        <v>3023008</v>
      </c>
      <c r="B4287" s="11">
        <v>30</v>
      </c>
      <c r="C4287" s="13">
        <v>338</v>
      </c>
      <c r="D4287" s="11">
        <v>23</v>
      </c>
      <c r="E4287" s="11">
        <v>8</v>
      </c>
      <c r="F4287" s="11">
        <v>27</v>
      </c>
      <c r="G4287" s="11">
        <v>13</v>
      </c>
    </row>
    <row r="4288" spans="1:7" x14ac:dyDescent="0.25">
      <c r="A4288" s="11">
        <v>3024008</v>
      </c>
      <c r="B4288" s="11">
        <v>30</v>
      </c>
      <c r="C4288" s="13">
        <v>353</v>
      </c>
      <c r="D4288" s="11">
        <v>24</v>
      </c>
      <c r="E4288" s="11">
        <v>8</v>
      </c>
      <c r="F4288" s="11">
        <v>12</v>
      </c>
      <c r="G4288" s="11">
        <v>27</v>
      </c>
    </row>
    <row r="4289" spans="1:7" x14ac:dyDescent="0.25">
      <c r="A4289" s="11">
        <v>3025008</v>
      </c>
      <c r="B4289" s="11">
        <v>30</v>
      </c>
      <c r="C4289" s="13">
        <v>368</v>
      </c>
      <c r="D4289" s="11">
        <v>25</v>
      </c>
      <c r="E4289" s="11">
        <v>8</v>
      </c>
      <c r="F4289" s="11">
        <v>26</v>
      </c>
      <c r="G4289" s="11">
        <v>12</v>
      </c>
    </row>
    <row r="4290" spans="1:7" x14ac:dyDescent="0.25">
      <c r="A4290" s="11">
        <v>3026008</v>
      </c>
      <c r="B4290" s="11">
        <v>30</v>
      </c>
      <c r="C4290" s="13">
        <v>383</v>
      </c>
      <c r="D4290" s="11">
        <v>26</v>
      </c>
      <c r="E4290" s="11">
        <v>8</v>
      </c>
      <c r="F4290" s="11">
        <v>11</v>
      </c>
      <c r="G4290" s="11">
        <v>26</v>
      </c>
    </row>
    <row r="4291" spans="1:7" x14ac:dyDescent="0.25">
      <c r="A4291" s="11">
        <v>3027008</v>
      </c>
      <c r="B4291" s="11">
        <v>30</v>
      </c>
      <c r="C4291" s="13">
        <v>398</v>
      </c>
      <c r="D4291" s="11">
        <v>27</v>
      </c>
      <c r="E4291" s="11">
        <v>8</v>
      </c>
      <c r="F4291" s="11">
        <v>25</v>
      </c>
      <c r="G4291" s="11">
        <v>11</v>
      </c>
    </row>
    <row r="4292" spans="1:7" x14ac:dyDescent="0.25">
      <c r="A4292" s="11">
        <v>3028008</v>
      </c>
      <c r="B4292" s="11">
        <v>30</v>
      </c>
      <c r="C4292" s="13">
        <v>413</v>
      </c>
      <c r="D4292" s="11">
        <v>28</v>
      </c>
      <c r="E4292" s="11">
        <v>8</v>
      </c>
      <c r="F4292" s="11">
        <v>10</v>
      </c>
      <c r="G4292" s="11">
        <v>25</v>
      </c>
    </row>
    <row r="4293" spans="1:7" x14ac:dyDescent="0.25">
      <c r="A4293" s="11">
        <v>3029008</v>
      </c>
      <c r="B4293" s="11">
        <v>30</v>
      </c>
      <c r="C4293" s="13">
        <v>428</v>
      </c>
      <c r="D4293" s="11">
        <v>29</v>
      </c>
      <c r="E4293" s="11">
        <v>8</v>
      </c>
      <c r="F4293" s="11">
        <v>24</v>
      </c>
      <c r="G4293" s="11">
        <v>10</v>
      </c>
    </row>
    <row r="4294" spans="1:7" x14ac:dyDescent="0.25">
      <c r="A4294" s="11">
        <v>3001009</v>
      </c>
      <c r="B4294" s="11">
        <v>30</v>
      </c>
      <c r="C4294" s="13">
        <v>9</v>
      </c>
      <c r="D4294" s="11">
        <v>1</v>
      </c>
      <c r="E4294" s="11">
        <v>9</v>
      </c>
      <c r="F4294" s="11">
        <v>10</v>
      </c>
      <c r="G4294" s="11">
        <v>23</v>
      </c>
    </row>
    <row r="4295" spans="1:7" x14ac:dyDescent="0.25">
      <c r="A4295" s="11">
        <v>3002009</v>
      </c>
      <c r="B4295" s="11">
        <v>30</v>
      </c>
      <c r="C4295" s="13">
        <v>24</v>
      </c>
      <c r="D4295" s="11">
        <v>2</v>
      </c>
      <c r="E4295" s="11">
        <v>9</v>
      </c>
      <c r="F4295" s="11">
        <v>24</v>
      </c>
      <c r="G4295" s="11">
        <v>8</v>
      </c>
    </row>
    <row r="4296" spans="1:7" x14ac:dyDescent="0.25">
      <c r="A4296" s="11">
        <v>3003009</v>
      </c>
      <c r="B4296" s="11">
        <v>30</v>
      </c>
      <c r="C4296" s="13">
        <v>39</v>
      </c>
      <c r="D4296" s="11">
        <v>3</v>
      </c>
      <c r="E4296" s="11">
        <v>9</v>
      </c>
      <c r="F4296" s="11">
        <v>9</v>
      </c>
      <c r="G4296" s="11">
        <v>22</v>
      </c>
    </row>
    <row r="4297" spans="1:7" x14ac:dyDescent="0.25">
      <c r="A4297" s="11">
        <v>3004009</v>
      </c>
      <c r="B4297" s="11">
        <v>30</v>
      </c>
      <c r="C4297" s="13">
        <v>54</v>
      </c>
      <c r="D4297" s="11">
        <v>4</v>
      </c>
      <c r="E4297" s="11">
        <v>9</v>
      </c>
      <c r="F4297" s="11">
        <v>23</v>
      </c>
      <c r="G4297" s="11">
        <v>7</v>
      </c>
    </row>
    <row r="4298" spans="1:7" x14ac:dyDescent="0.25">
      <c r="A4298" s="11">
        <v>3005009</v>
      </c>
      <c r="B4298" s="11">
        <v>30</v>
      </c>
      <c r="C4298" s="13">
        <v>69</v>
      </c>
      <c r="D4298" s="11">
        <v>5</v>
      </c>
      <c r="E4298" s="11">
        <v>9</v>
      </c>
      <c r="F4298" s="11">
        <v>8</v>
      </c>
      <c r="G4298" s="11">
        <v>21</v>
      </c>
    </row>
    <row r="4299" spans="1:7" x14ac:dyDescent="0.25">
      <c r="A4299" s="11">
        <v>3006009</v>
      </c>
      <c r="B4299" s="11">
        <v>30</v>
      </c>
      <c r="C4299" s="13">
        <v>84</v>
      </c>
      <c r="D4299" s="11">
        <v>6</v>
      </c>
      <c r="E4299" s="11">
        <v>9</v>
      </c>
      <c r="F4299" s="11">
        <v>22</v>
      </c>
      <c r="G4299" s="11">
        <v>6</v>
      </c>
    </row>
    <row r="4300" spans="1:7" x14ac:dyDescent="0.25">
      <c r="A4300" s="11">
        <v>3007009</v>
      </c>
      <c r="B4300" s="11">
        <v>30</v>
      </c>
      <c r="C4300" s="13">
        <v>99</v>
      </c>
      <c r="D4300" s="11">
        <v>7</v>
      </c>
      <c r="E4300" s="11">
        <v>9</v>
      </c>
      <c r="F4300" s="11">
        <v>7</v>
      </c>
      <c r="G4300" s="11">
        <v>20</v>
      </c>
    </row>
    <row r="4301" spans="1:7" x14ac:dyDescent="0.25">
      <c r="A4301" s="11">
        <v>3008009</v>
      </c>
      <c r="B4301" s="11">
        <v>30</v>
      </c>
      <c r="C4301" s="13">
        <v>114</v>
      </c>
      <c r="D4301" s="11">
        <v>8</v>
      </c>
      <c r="E4301" s="11">
        <v>9</v>
      </c>
      <c r="F4301" s="11">
        <v>1</v>
      </c>
      <c r="G4301" s="11">
        <v>13</v>
      </c>
    </row>
    <row r="4302" spans="1:7" x14ac:dyDescent="0.25">
      <c r="A4302" s="11">
        <v>3009009</v>
      </c>
      <c r="B4302" s="11">
        <v>30</v>
      </c>
      <c r="C4302" s="13">
        <v>129</v>
      </c>
      <c r="D4302" s="11">
        <v>9</v>
      </c>
      <c r="E4302" s="11">
        <v>9</v>
      </c>
      <c r="F4302" s="11">
        <v>6</v>
      </c>
      <c r="G4302" s="11">
        <v>19</v>
      </c>
    </row>
    <row r="4303" spans="1:7" x14ac:dyDescent="0.25">
      <c r="A4303" s="11">
        <v>3010009</v>
      </c>
      <c r="B4303" s="11">
        <v>30</v>
      </c>
      <c r="C4303" s="13">
        <v>144</v>
      </c>
      <c r="D4303" s="11">
        <v>10</v>
      </c>
      <c r="E4303" s="11">
        <v>9</v>
      </c>
      <c r="F4303" s="11">
        <v>20</v>
      </c>
      <c r="G4303" s="11">
        <v>4</v>
      </c>
    </row>
    <row r="4304" spans="1:7" x14ac:dyDescent="0.25">
      <c r="A4304" s="11">
        <v>3011009</v>
      </c>
      <c r="B4304" s="11">
        <v>30</v>
      </c>
      <c r="C4304" s="13">
        <v>159</v>
      </c>
      <c r="D4304" s="11">
        <v>11</v>
      </c>
      <c r="E4304" s="11">
        <v>9</v>
      </c>
      <c r="F4304" s="11">
        <v>5</v>
      </c>
      <c r="G4304" s="11">
        <v>18</v>
      </c>
    </row>
    <row r="4305" spans="1:7" x14ac:dyDescent="0.25">
      <c r="A4305" s="11">
        <v>3012009</v>
      </c>
      <c r="B4305" s="11">
        <v>30</v>
      </c>
      <c r="C4305" s="13">
        <v>174</v>
      </c>
      <c r="D4305" s="11">
        <v>12</v>
      </c>
      <c r="E4305" s="11">
        <v>9</v>
      </c>
      <c r="F4305" s="11">
        <v>19</v>
      </c>
      <c r="G4305" s="11">
        <v>3</v>
      </c>
    </row>
    <row r="4306" spans="1:7" x14ac:dyDescent="0.25">
      <c r="A4306" s="11">
        <v>3013009</v>
      </c>
      <c r="B4306" s="11">
        <v>30</v>
      </c>
      <c r="C4306" s="13">
        <v>189</v>
      </c>
      <c r="D4306" s="11">
        <v>13</v>
      </c>
      <c r="E4306" s="11">
        <v>9</v>
      </c>
      <c r="F4306" s="11">
        <v>4</v>
      </c>
      <c r="G4306" s="11">
        <v>17</v>
      </c>
    </row>
    <row r="4307" spans="1:7" x14ac:dyDescent="0.25">
      <c r="A4307" s="11">
        <v>3014009</v>
      </c>
      <c r="B4307" s="11">
        <v>30</v>
      </c>
      <c r="C4307" s="13">
        <v>204</v>
      </c>
      <c r="D4307" s="11">
        <v>14</v>
      </c>
      <c r="E4307" s="11">
        <v>9</v>
      </c>
      <c r="F4307" s="11">
        <v>18</v>
      </c>
      <c r="G4307" s="11">
        <v>2</v>
      </c>
    </row>
    <row r="4308" spans="1:7" x14ac:dyDescent="0.25">
      <c r="A4308" s="11">
        <v>3015009</v>
      </c>
      <c r="B4308" s="11">
        <v>30</v>
      </c>
      <c r="C4308" s="13">
        <v>219</v>
      </c>
      <c r="D4308" s="11">
        <v>15</v>
      </c>
      <c r="E4308" s="11">
        <v>9</v>
      </c>
      <c r="F4308" s="11">
        <v>3</v>
      </c>
      <c r="G4308" s="11">
        <v>16</v>
      </c>
    </row>
    <row r="4309" spans="1:7" x14ac:dyDescent="0.25">
      <c r="A4309" s="11">
        <v>3016009</v>
      </c>
      <c r="B4309" s="11">
        <v>30</v>
      </c>
      <c r="C4309" s="13">
        <v>234</v>
      </c>
      <c r="D4309" s="11">
        <v>16</v>
      </c>
      <c r="E4309" s="11">
        <v>9</v>
      </c>
      <c r="F4309" s="11">
        <v>17</v>
      </c>
      <c r="G4309" s="11">
        <v>30</v>
      </c>
    </row>
    <row r="4310" spans="1:7" x14ac:dyDescent="0.25">
      <c r="A4310" s="11">
        <v>3017009</v>
      </c>
      <c r="B4310" s="11">
        <v>30</v>
      </c>
      <c r="C4310" s="13">
        <v>249</v>
      </c>
      <c r="D4310" s="11">
        <v>17</v>
      </c>
      <c r="E4310" s="11">
        <v>9</v>
      </c>
      <c r="F4310" s="11">
        <v>2</v>
      </c>
      <c r="G4310" s="11">
        <v>15</v>
      </c>
    </row>
    <row r="4311" spans="1:7" x14ac:dyDescent="0.25">
      <c r="A4311" s="11">
        <v>3018009</v>
      </c>
      <c r="B4311" s="11">
        <v>30</v>
      </c>
      <c r="C4311" s="13">
        <v>264</v>
      </c>
      <c r="D4311" s="11">
        <v>18</v>
      </c>
      <c r="E4311" s="11">
        <v>9</v>
      </c>
      <c r="F4311" s="11">
        <v>16</v>
      </c>
      <c r="G4311" s="11">
        <v>29</v>
      </c>
    </row>
    <row r="4312" spans="1:7" x14ac:dyDescent="0.25">
      <c r="A4312" s="11">
        <v>3019009</v>
      </c>
      <c r="B4312" s="11">
        <v>30</v>
      </c>
      <c r="C4312" s="13">
        <v>279</v>
      </c>
      <c r="D4312" s="11">
        <v>19</v>
      </c>
      <c r="E4312" s="11">
        <v>9</v>
      </c>
      <c r="F4312" s="11">
        <v>30</v>
      </c>
      <c r="G4312" s="11">
        <v>14</v>
      </c>
    </row>
    <row r="4313" spans="1:7" x14ac:dyDescent="0.25">
      <c r="A4313" s="11">
        <v>3020009</v>
      </c>
      <c r="B4313" s="11">
        <v>30</v>
      </c>
      <c r="C4313" s="13">
        <v>294</v>
      </c>
      <c r="D4313" s="11">
        <v>20</v>
      </c>
      <c r="E4313" s="11">
        <v>9</v>
      </c>
      <c r="F4313" s="11">
        <v>15</v>
      </c>
      <c r="G4313" s="11">
        <v>28</v>
      </c>
    </row>
    <row r="4314" spans="1:7" x14ac:dyDescent="0.25">
      <c r="A4314" s="11">
        <v>3021009</v>
      </c>
      <c r="B4314" s="11">
        <v>30</v>
      </c>
      <c r="C4314" s="13">
        <v>309</v>
      </c>
      <c r="D4314" s="11">
        <v>21</v>
      </c>
      <c r="E4314" s="11">
        <v>9</v>
      </c>
      <c r="F4314" s="11">
        <v>21</v>
      </c>
      <c r="G4314" s="11">
        <v>1</v>
      </c>
    </row>
    <row r="4315" spans="1:7" x14ac:dyDescent="0.25">
      <c r="A4315" s="11">
        <v>3022009</v>
      </c>
      <c r="B4315" s="11">
        <v>30</v>
      </c>
      <c r="C4315" s="13">
        <v>324</v>
      </c>
      <c r="D4315" s="11">
        <v>22</v>
      </c>
      <c r="E4315" s="11">
        <v>9</v>
      </c>
      <c r="F4315" s="11">
        <v>14</v>
      </c>
      <c r="G4315" s="11">
        <v>27</v>
      </c>
    </row>
    <row r="4316" spans="1:7" x14ac:dyDescent="0.25">
      <c r="A4316" s="11">
        <v>3023009</v>
      </c>
      <c r="B4316" s="11">
        <v>30</v>
      </c>
      <c r="C4316" s="13">
        <v>339</v>
      </c>
      <c r="D4316" s="11">
        <v>23</v>
      </c>
      <c r="E4316" s="11">
        <v>9</v>
      </c>
      <c r="F4316" s="11">
        <v>28</v>
      </c>
      <c r="G4316" s="11">
        <v>12</v>
      </c>
    </row>
    <row r="4317" spans="1:7" x14ac:dyDescent="0.25">
      <c r="A4317" s="11">
        <v>3024009</v>
      </c>
      <c r="B4317" s="11">
        <v>30</v>
      </c>
      <c r="C4317" s="13">
        <v>354</v>
      </c>
      <c r="D4317" s="11">
        <v>24</v>
      </c>
      <c r="E4317" s="11">
        <v>9</v>
      </c>
      <c r="F4317" s="11">
        <v>13</v>
      </c>
      <c r="G4317" s="11">
        <v>26</v>
      </c>
    </row>
    <row r="4318" spans="1:7" x14ac:dyDescent="0.25">
      <c r="A4318" s="11">
        <v>3025009</v>
      </c>
      <c r="B4318" s="11">
        <v>30</v>
      </c>
      <c r="C4318" s="13">
        <v>369</v>
      </c>
      <c r="D4318" s="11">
        <v>25</v>
      </c>
      <c r="E4318" s="11">
        <v>9</v>
      </c>
      <c r="F4318" s="11">
        <v>27</v>
      </c>
      <c r="G4318" s="11">
        <v>11</v>
      </c>
    </row>
    <row r="4319" spans="1:7" x14ac:dyDescent="0.25">
      <c r="A4319" s="11">
        <v>3026009</v>
      </c>
      <c r="B4319" s="11">
        <v>30</v>
      </c>
      <c r="C4319" s="13">
        <v>384</v>
      </c>
      <c r="D4319" s="11">
        <v>26</v>
      </c>
      <c r="E4319" s="11">
        <v>9</v>
      </c>
      <c r="F4319" s="11">
        <v>12</v>
      </c>
      <c r="G4319" s="11">
        <v>25</v>
      </c>
    </row>
    <row r="4320" spans="1:7" x14ac:dyDescent="0.25">
      <c r="A4320" s="11">
        <v>3027009</v>
      </c>
      <c r="B4320" s="11">
        <v>30</v>
      </c>
      <c r="C4320" s="13">
        <v>399</v>
      </c>
      <c r="D4320" s="11">
        <v>27</v>
      </c>
      <c r="E4320" s="11">
        <v>9</v>
      </c>
      <c r="F4320" s="11">
        <v>26</v>
      </c>
      <c r="G4320" s="11">
        <v>10</v>
      </c>
    </row>
    <row r="4321" spans="1:7" x14ac:dyDescent="0.25">
      <c r="A4321" s="11">
        <v>3028009</v>
      </c>
      <c r="B4321" s="11">
        <v>30</v>
      </c>
      <c r="C4321" s="13">
        <v>414</v>
      </c>
      <c r="D4321" s="11">
        <v>28</v>
      </c>
      <c r="E4321" s="11">
        <v>9</v>
      </c>
      <c r="F4321" s="11">
        <v>11</v>
      </c>
      <c r="G4321" s="11">
        <v>24</v>
      </c>
    </row>
    <row r="4322" spans="1:7" x14ac:dyDescent="0.25">
      <c r="A4322" s="11">
        <v>3029009</v>
      </c>
      <c r="B4322" s="11">
        <v>30</v>
      </c>
      <c r="C4322" s="13">
        <v>429</v>
      </c>
      <c r="D4322" s="11">
        <v>29</v>
      </c>
      <c r="E4322" s="11">
        <v>9</v>
      </c>
      <c r="F4322" s="11">
        <v>25</v>
      </c>
      <c r="G4322" s="11">
        <v>9</v>
      </c>
    </row>
    <row r="4323" spans="1:7" x14ac:dyDescent="0.25">
      <c r="A4323" s="11">
        <v>3001010</v>
      </c>
      <c r="B4323" s="11">
        <v>30</v>
      </c>
      <c r="C4323" s="13">
        <v>10</v>
      </c>
      <c r="D4323" s="11">
        <v>1</v>
      </c>
      <c r="E4323" s="11">
        <v>10</v>
      </c>
      <c r="F4323" s="11">
        <v>11</v>
      </c>
      <c r="G4323" s="11">
        <v>22</v>
      </c>
    </row>
    <row r="4324" spans="1:7" x14ac:dyDescent="0.25">
      <c r="A4324" s="11">
        <v>3002010</v>
      </c>
      <c r="B4324" s="11">
        <v>30</v>
      </c>
      <c r="C4324" s="13">
        <v>25</v>
      </c>
      <c r="D4324" s="11">
        <v>2</v>
      </c>
      <c r="E4324" s="11">
        <v>10</v>
      </c>
      <c r="F4324" s="11">
        <v>25</v>
      </c>
      <c r="G4324" s="11">
        <v>7</v>
      </c>
    </row>
    <row r="4325" spans="1:7" x14ac:dyDescent="0.25">
      <c r="A4325" s="11">
        <v>3003010</v>
      </c>
      <c r="B4325" s="11">
        <v>30</v>
      </c>
      <c r="C4325" s="13">
        <v>40</v>
      </c>
      <c r="D4325" s="11">
        <v>3</v>
      </c>
      <c r="E4325" s="11">
        <v>10</v>
      </c>
      <c r="F4325" s="11">
        <v>10</v>
      </c>
      <c r="G4325" s="11">
        <v>21</v>
      </c>
    </row>
    <row r="4326" spans="1:7" x14ac:dyDescent="0.25">
      <c r="A4326" s="11">
        <v>3004010</v>
      </c>
      <c r="B4326" s="11">
        <v>30</v>
      </c>
      <c r="C4326" s="13">
        <v>55</v>
      </c>
      <c r="D4326" s="11">
        <v>4</v>
      </c>
      <c r="E4326" s="11">
        <v>10</v>
      </c>
      <c r="F4326" s="11">
        <v>24</v>
      </c>
      <c r="G4326" s="11">
        <v>6</v>
      </c>
    </row>
    <row r="4327" spans="1:7" x14ac:dyDescent="0.25">
      <c r="A4327" s="11">
        <v>3005010</v>
      </c>
      <c r="B4327" s="11">
        <v>30</v>
      </c>
      <c r="C4327" s="13">
        <v>70</v>
      </c>
      <c r="D4327" s="11">
        <v>5</v>
      </c>
      <c r="E4327" s="11">
        <v>10</v>
      </c>
      <c r="F4327" s="11">
        <v>9</v>
      </c>
      <c r="G4327" s="11">
        <v>20</v>
      </c>
    </row>
    <row r="4328" spans="1:7" x14ac:dyDescent="0.25">
      <c r="A4328" s="11">
        <v>3006010</v>
      </c>
      <c r="B4328" s="11">
        <v>30</v>
      </c>
      <c r="C4328" s="13">
        <v>85</v>
      </c>
      <c r="D4328" s="11">
        <v>6</v>
      </c>
      <c r="E4328" s="11">
        <v>10</v>
      </c>
      <c r="F4328" s="11">
        <v>23</v>
      </c>
      <c r="G4328" s="11">
        <v>5</v>
      </c>
    </row>
    <row r="4329" spans="1:7" x14ac:dyDescent="0.25">
      <c r="A4329" s="11">
        <v>3007010</v>
      </c>
      <c r="B4329" s="11">
        <v>30</v>
      </c>
      <c r="C4329" s="13">
        <v>100</v>
      </c>
      <c r="D4329" s="11">
        <v>7</v>
      </c>
      <c r="E4329" s="11">
        <v>10</v>
      </c>
      <c r="F4329" s="11">
        <v>8</v>
      </c>
      <c r="G4329" s="11">
        <v>19</v>
      </c>
    </row>
    <row r="4330" spans="1:7" x14ac:dyDescent="0.25">
      <c r="A4330" s="11">
        <v>3008010</v>
      </c>
      <c r="B4330" s="11">
        <v>30</v>
      </c>
      <c r="C4330" s="13">
        <v>115</v>
      </c>
      <c r="D4330" s="11">
        <v>8</v>
      </c>
      <c r="E4330" s="11">
        <v>10</v>
      </c>
      <c r="F4330" s="11">
        <v>22</v>
      </c>
      <c r="G4330" s="11">
        <v>4</v>
      </c>
    </row>
    <row r="4331" spans="1:7" x14ac:dyDescent="0.25">
      <c r="A4331" s="11">
        <v>3009010</v>
      </c>
      <c r="B4331" s="11">
        <v>30</v>
      </c>
      <c r="C4331" s="13">
        <v>130</v>
      </c>
      <c r="D4331" s="11">
        <v>9</v>
      </c>
      <c r="E4331" s="11">
        <v>10</v>
      </c>
      <c r="F4331" s="11">
        <v>1</v>
      </c>
      <c r="G4331" s="11">
        <v>27</v>
      </c>
    </row>
    <row r="4332" spans="1:7" x14ac:dyDescent="0.25">
      <c r="A4332" s="11">
        <v>3010010</v>
      </c>
      <c r="B4332" s="11">
        <v>30</v>
      </c>
      <c r="C4332" s="13">
        <v>145</v>
      </c>
      <c r="D4332" s="11">
        <v>10</v>
      </c>
      <c r="E4332" s="11">
        <v>10</v>
      </c>
      <c r="F4332" s="11">
        <v>21</v>
      </c>
      <c r="G4332" s="11">
        <v>3</v>
      </c>
    </row>
    <row r="4333" spans="1:7" x14ac:dyDescent="0.25">
      <c r="A4333" s="11">
        <v>3011010</v>
      </c>
      <c r="B4333" s="11">
        <v>30</v>
      </c>
      <c r="C4333" s="13">
        <v>160</v>
      </c>
      <c r="D4333" s="11">
        <v>11</v>
      </c>
      <c r="E4333" s="11">
        <v>10</v>
      </c>
      <c r="F4333" s="11">
        <v>6</v>
      </c>
      <c r="G4333" s="11">
        <v>17</v>
      </c>
    </row>
    <row r="4334" spans="1:7" x14ac:dyDescent="0.25">
      <c r="A4334" s="11">
        <v>3012010</v>
      </c>
      <c r="B4334" s="11">
        <v>30</v>
      </c>
      <c r="C4334" s="13">
        <v>175</v>
      </c>
      <c r="D4334" s="11">
        <v>12</v>
      </c>
      <c r="E4334" s="11">
        <v>10</v>
      </c>
      <c r="F4334" s="11">
        <v>20</v>
      </c>
      <c r="G4334" s="11">
        <v>2</v>
      </c>
    </row>
    <row r="4335" spans="1:7" x14ac:dyDescent="0.25">
      <c r="A4335" s="11">
        <v>3013010</v>
      </c>
      <c r="B4335" s="11">
        <v>30</v>
      </c>
      <c r="C4335" s="13">
        <v>190</v>
      </c>
      <c r="D4335" s="11">
        <v>13</v>
      </c>
      <c r="E4335" s="11">
        <v>10</v>
      </c>
      <c r="F4335" s="11">
        <v>5</v>
      </c>
      <c r="G4335" s="11">
        <v>16</v>
      </c>
    </row>
    <row r="4336" spans="1:7" x14ac:dyDescent="0.25">
      <c r="A4336" s="11">
        <v>3014010</v>
      </c>
      <c r="B4336" s="11">
        <v>30</v>
      </c>
      <c r="C4336" s="13">
        <v>205</v>
      </c>
      <c r="D4336" s="11">
        <v>14</v>
      </c>
      <c r="E4336" s="11">
        <v>10</v>
      </c>
      <c r="F4336" s="11">
        <v>19</v>
      </c>
      <c r="G4336" s="11">
        <v>30</v>
      </c>
    </row>
    <row r="4337" spans="1:7" x14ac:dyDescent="0.25">
      <c r="A4337" s="11">
        <v>3015010</v>
      </c>
      <c r="B4337" s="11">
        <v>30</v>
      </c>
      <c r="C4337" s="13">
        <v>220</v>
      </c>
      <c r="D4337" s="11">
        <v>15</v>
      </c>
      <c r="E4337" s="11">
        <v>10</v>
      </c>
      <c r="F4337" s="11">
        <v>4</v>
      </c>
      <c r="G4337" s="11">
        <v>15</v>
      </c>
    </row>
    <row r="4338" spans="1:7" x14ac:dyDescent="0.25">
      <c r="A4338" s="11">
        <v>3016010</v>
      </c>
      <c r="B4338" s="11">
        <v>30</v>
      </c>
      <c r="C4338" s="13">
        <v>235</v>
      </c>
      <c r="D4338" s="11">
        <v>16</v>
      </c>
      <c r="E4338" s="11">
        <v>10</v>
      </c>
      <c r="F4338" s="11">
        <v>18</v>
      </c>
      <c r="G4338" s="11">
        <v>29</v>
      </c>
    </row>
    <row r="4339" spans="1:7" x14ac:dyDescent="0.25">
      <c r="A4339" s="11">
        <v>3017010</v>
      </c>
      <c r="B4339" s="11">
        <v>30</v>
      </c>
      <c r="C4339" s="13">
        <v>250</v>
      </c>
      <c r="D4339" s="11">
        <v>17</v>
      </c>
      <c r="E4339" s="11">
        <v>10</v>
      </c>
      <c r="F4339" s="11">
        <v>3</v>
      </c>
      <c r="G4339" s="11">
        <v>14</v>
      </c>
    </row>
    <row r="4340" spans="1:7" x14ac:dyDescent="0.25">
      <c r="A4340" s="11">
        <v>3018010</v>
      </c>
      <c r="B4340" s="11">
        <v>30</v>
      </c>
      <c r="C4340" s="13">
        <v>265</v>
      </c>
      <c r="D4340" s="11">
        <v>18</v>
      </c>
      <c r="E4340" s="11">
        <v>10</v>
      </c>
      <c r="F4340" s="11">
        <v>17</v>
      </c>
      <c r="G4340" s="11">
        <v>28</v>
      </c>
    </row>
    <row r="4341" spans="1:7" x14ac:dyDescent="0.25">
      <c r="A4341" s="11">
        <v>3019010</v>
      </c>
      <c r="B4341" s="11">
        <v>30</v>
      </c>
      <c r="C4341" s="13">
        <v>280</v>
      </c>
      <c r="D4341" s="11">
        <v>19</v>
      </c>
      <c r="E4341" s="11">
        <v>10</v>
      </c>
      <c r="F4341" s="11">
        <v>2</v>
      </c>
      <c r="G4341" s="11">
        <v>13</v>
      </c>
    </row>
    <row r="4342" spans="1:7" x14ac:dyDescent="0.25">
      <c r="A4342" s="11">
        <v>3020010</v>
      </c>
      <c r="B4342" s="11">
        <v>30</v>
      </c>
      <c r="C4342" s="13">
        <v>295</v>
      </c>
      <c r="D4342" s="11">
        <v>20</v>
      </c>
      <c r="E4342" s="11">
        <v>10</v>
      </c>
      <c r="F4342" s="11">
        <v>7</v>
      </c>
      <c r="G4342" s="11">
        <v>1</v>
      </c>
    </row>
    <row r="4343" spans="1:7" x14ac:dyDescent="0.25">
      <c r="A4343" s="11">
        <v>3021010</v>
      </c>
      <c r="B4343" s="11">
        <v>30</v>
      </c>
      <c r="C4343" s="13">
        <v>310</v>
      </c>
      <c r="D4343" s="11">
        <v>21</v>
      </c>
      <c r="E4343" s="11">
        <v>10</v>
      </c>
      <c r="F4343" s="11">
        <v>30</v>
      </c>
      <c r="G4343" s="11">
        <v>12</v>
      </c>
    </row>
    <row r="4344" spans="1:7" x14ac:dyDescent="0.25">
      <c r="A4344" s="11">
        <v>3022010</v>
      </c>
      <c r="B4344" s="11">
        <v>30</v>
      </c>
      <c r="C4344" s="13">
        <v>325</v>
      </c>
      <c r="D4344" s="11">
        <v>22</v>
      </c>
      <c r="E4344" s="11">
        <v>10</v>
      </c>
      <c r="F4344" s="11">
        <v>15</v>
      </c>
      <c r="G4344" s="11">
        <v>26</v>
      </c>
    </row>
    <row r="4345" spans="1:7" x14ac:dyDescent="0.25">
      <c r="A4345" s="11">
        <v>3023010</v>
      </c>
      <c r="B4345" s="11">
        <v>30</v>
      </c>
      <c r="C4345" s="13">
        <v>340</v>
      </c>
      <c r="D4345" s="11">
        <v>23</v>
      </c>
      <c r="E4345" s="11">
        <v>10</v>
      </c>
      <c r="F4345" s="11">
        <v>29</v>
      </c>
      <c r="G4345" s="11">
        <v>11</v>
      </c>
    </row>
    <row r="4346" spans="1:7" x14ac:dyDescent="0.25">
      <c r="A4346" s="11">
        <v>3024010</v>
      </c>
      <c r="B4346" s="11">
        <v>30</v>
      </c>
      <c r="C4346" s="13">
        <v>355</v>
      </c>
      <c r="D4346" s="11">
        <v>24</v>
      </c>
      <c r="E4346" s="11">
        <v>10</v>
      </c>
      <c r="F4346" s="11">
        <v>14</v>
      </c>
      <c r="G4346" s="11">
        <v>25</v>
      </c>
    </row>
    <row r="4347" spans="1:7" x14ac:dyDescent="0.25">
      <c r="A4347" s="11">
        <v>3025010</v>
      </c>
      <c r="B4347" s="11">
        <v>30</v>
      </c>
      <c r="C4347" s="13">
        <v>370</v>
      </c>
      <c r="D4347" s="11">
        <v>25</v>
      </c>
      <c r="E4347" s="11">
        <v>10</v>
      </c>
      <c r="F4347" s="11">
        <v>28</v>
      </c>
      <c r="G4347" s="11">
        <v>10</v>
      </c>
    </row>
    <row r="4348" spans="1:7" x14ac:dyDescent="0.25">
      <c r="A4348" s="11">
        <v>3026010</v>
      </c>
      <c r="B4348" s="11">
        <v>30</v>
      </c>
      <c r="C4348" s="13">
        <v>385</v>
      </c>
      <c r="D4348" s="11">
        <v>26</v>
      </c>
      <c r="E4348" s="11">
        <v>10</v>
      </c>
      <c r="F4348" s="11">
        <v>13</v>
      </c>
      <c r="G4348" s="11">
        <v>24</v>
      </c>
    </row>
    <row r="4349" spans="1:7" x14ac:dyDescent="0.25">
      <c r="A4349" s="11">
        <v>3027010</v>
      </c>
      <c r="B4349" s="11">
        <v>30</v>
      </c>
      <c r="C4349" s="13">
        <v>400</v>
      </c>
      <c r="D4349" s="11">
        <v>27</v>
      </c>
      <c r="E4349" s="11">
        <v>10</v>
      </c>
      <c r="F4349" s="11">
        <v>27</v>
      </c>
      <c r="G4349" s="11">
        <v>9</v>
      </c>
    </row>
    <row r="4350" spans="1:7" x14ac:dyDescent="0.25">
      <c r="A4350" s="11">
        <v>3028010</v>
      </c>
      <c r="B4350" s="11">
        <v>30</v>
      </c>
      <c r="C4350" s="13">
        <v>415</v>
      </c>
      <c r="D4350" s="11">
        <v>28</v>
      </c>
      <c r="E4350" s="11">
        <v>10</v>
      </c>
      <c r="F4350" s="11">
        <v>12</v>
      </c>
      <c r="G4350" s="11">
        <v>23</v>
      </c>
    </row>
    <row r="4351" spans="1:7" x14ac:dyDescent="0.25">
      <c r="A4351" s="11">
        <v>3029010</v>
      </c>
      <c r="B4351" s="11">
        <v>30</v>
      </c>
      <c r="C4351" s="13">
        <v>430</v>
      </c>
      <c r="D4351" s="11">
        <v>29</v>
      </c>
      <c r="E4351" s="11">
        <v>10</v>
      </c>
      <c r="F4351" s="11">
        <v>26</v>
      </c>
      <c r="G4351" s="11">
        <v>8</v>
      </c>
    </row>
    <row r="4352" spans="1:7" x14ac:dyDescent="0.25">
      <c r="A4352" s="11">
        <v>3001011</v>
      </c>
      <c r="B4352" s="11">
        <v>30</v>
      </c>
      <c r="C4352" s="13">
        <v>11</v>
      </c>
      <c r="D4352" s="11">
        <v>1</v>
      </c>
      <c r="E4352" s="11">
        <v>11</v>
      </c>
      <c r="F4352" s="11">
        <v>12</v>
      </c>
      <c r="G4352" s="11">
        <v>21</v>
      </c>
    </row>
    <row r="4353" spans="1:7" x14ac:dyDescent="0.25">
      <c r="A4353" s="11">
        <v>3002011</v>
      </c>
      <c r="B4353" s="11">
        <v>30</v>
      </c>
      <c r="C4353" s="13">
        <v>26</v>
      </c>
      <c r="D4353" s="11">
        <v>2</v>
      </c>
      <c r="E4353" s="11">
        <v>11</v>
      </c>
      <c r="F4353" s="11">
        <v>26</v>
      </c>
      <c r="G4353" s="11">
        <v>6</v>
      </c>
    </row>
    <row r="4354" spans="1:7" x14ac:dyDescent="0.25">
      <c r="A4354" s="11">
        <v>3003011</v>
      </c>
      <c r="B4354" s="11">
        <v>30</v>
      </c>
      <c r="C4354" s="13">
        <v>41</v>
      </c>
      <c r="D4354" s="11">
        <v>3</v>
      </c>
      <c r="E4354" s="11">
        <v>11</v>
      </c>
      <c r="F4354" s="11">
        <v>11</v>
      </c>
      <c r="G4354" s="11">
        <v>20</v>
      </c>
    </row>
    <row r="4355" spans="1:7" x14ac:dyDescent="0.25">
      <c r="A4355" s="11">
        <v>3004011</v>
      </c>
      <c r="B4355" s="11">
        <v>30</v>
      </c>
      <c r="C4355" s="13">
        <v>56</v>
      </c>
      <c r="D4355" s="11">
        <v>4</v>
      </c>
      <c r="E4355" s="11">
        <v>11</v>
      </c>
      <c r="F4355" s="11">
        <v>25</v>
      </c>
      <c r="G4355" s="11">
        <v>5</v>
      </c>
    </row>
    <row r="4356" spans="1:7" x14ac:dyDescent="0.25">
      <c r="A4356" s="11">
        <v>3005011</v>
      </c>
      <c r="B4356" s="11">
        <v>30</v>
      </c>
      <c r="C4356" s="13">
        <v>71</v>
      </c>
      <c r="D4356" s="11">
        <v>5</v>
      </c>
      <c r="E4356" s="11">
        <v>11</v>
      </c>
      <c r="F4356" s="11">
        <v>10</v>
      </c>
      <c r="G4356" s="11">
        <v>19</v>
      </c>
    </row>
    <row r="4357" spans="1:7" x14ac:dyDescent="0.25">
      <c r="A4357" s="11">
        <v>3006011</v>
      </c>
      <c r="B4357" s="11">
        <v>30</v>
      </c>
      <c r="C4357" s="13">
        <v>86</v>
      </c>
      <c r="D4357" s="11">
        <v>6</v>
      </c>
      <c r="E4357" s="11">
        <v>11</v>
      </c>
      <c r="F4357" s="11">
        <v>24</v>
      </c>
      <c r="G4357" s="11">
        <v>4</v>
      </c>
    </row>
    <row r="4358" spans="1:7" x14ac:dyDescent="0.25">
      <c r="A4358" s="11">
        <v>3007011</v>
      </c>
      <c r="B4358" s="11">
        <v>30</v>
      </c>
      <c r="C4358" s="13">
        <v>101</v>
      </c>
      <c r="D4358" s="11">
        <v>7</v>
      </c>
      <c r="E4358" s="11">
        <v>11</v>
      </c>
      <c r="F4358" s="11">
        <v>9</v>
      </c>
      <c r="G4358" s="11">
        <v>18</v>
      </c>
    </row>
    <row r="4359" spans="1:7" x14ac:dyDescent="0.25">
      <c r="A4359" s="11">
        <v>3008011</v>
      </c>
      <c r="B4359" s="11">
        <v>30</v>
      </c>
      <c r="C4359" s="13">
        <v>116</v>
      </c>
      <c r="D4359" s="11">
        <v>8</v>
      </c>
      <c r="E4359" s="11">
        <v>11</v>
      </c>
      <c r="F4359" s="11">
        <v>23</v>
      </c>
      <c r="G4359" s="11">
        <v>3</v>
      </c>
    </row>
    <row r="4360" spans="1:7" x14ac:dyDescent="0.25">
      <c r="A4360" s="11">
        <v>3009011</v>
      </c>
      <c r="B4360" s="11">
        <v>30</v>
      </c>
      <c r="C4360" s="13">
        <v>131</v>
      </c>
      <c r="D4360" s="11">
        <v>9</v>
      </c>
      <c r="E4360" s="11">
        <v>11</v>
      </c>
      <c r="F4360" s="11">
        <v>8</v>
      </c>
      <c r="G4360" s="11">
        <v>17</v>
      </c>
    </row>
    <row r="4361" spans="1:7" x14ac:dyDescent="0.25">
      <c r="A4361" s="11">
        <v>3010011</v>
      </c>
      <c r="B4361" s="11">
        <v>30</v>
      </c>
      <c r="C4361" s="13">
        <v>146</v>
      </c>
      <c r="D4361" s="11">
        <v>10</v>
      </c>
      <c r="E4361" s="11">
        <v>11</v>
      </c>
      <c r="F4361" s="11">
        <v>1</v>
      </c>
      <c r="G4361" s="11">
        <v>12</v>
      </c>
    </row>
    <row r="4362" spans="1:7" x14ac:dyDescent="0.25">
      <c r="A4362" s="11">
        <v>3011011</v>
      </c>
      <c r="B4362" s="11">
        <v>30</v>
      </c>
      <c r="C4362" s="13">
        <v>161</v>
      </c>
      <c r="D4362" s="11">
        <v>11</v>
      </c>
      <c r="E4362" s="11">
        <v>11</v>
      </c>
      <c r="F4362" s="11">
        <v>7</v>
      </c>
      <c r="G4362" s="11">
        <v>16</v>
      </c>
    </row>
    <row r="4363" spans="1:7" x14ac:dyDescent="0.25">
      <c r="A4363" s="11">
        <v>3012011</v>
      </c>
      <c r="B4363" s="11">
        <v>30</v>
      </c>
      <c r="C4363" s="13">
        <v>176</v>
      </c>
      <c r="D4363" s="11">
        <v>12</v>
      </c>
      <c r="E4363" s="11">
        <v>11</v>
      </c>
      <c r="F4363" s="11">
        <v>21</v>
      </c>
      <c r="G4363" s="11">
        <v>30</v>
      </c>
    </row>
    <row r="4364" spans="1:7" x14ac:dyDescent="0.25">
      <c r="A4364" s="11">
        <v>3013011</v>
      </c>
      <c r="B4364" s="11">
        <v>30</v>
      </c>
      <c r="C4364" s="13">
        <v>191</v>
      </c>
      <c r="D4364" s="11">
        <v>13</v>
      </c>
      <c r="E4364" s="11">
        <v>11</v>
      </c>
      <c r="F4364" s="11">
        <v>6</v>
      </c>
      <c r="G4364" s="11">
        <v>15</v>
      </c>
    </row>
    <row r="4365" spans="1:7" x14ac:dyDescent="0.25">
      <c r="A4365" s="11">
        <v>3014011</v>
      </c>
      <c r="B4365" s="11">
        <v>30</v>
      </c>
      <c r="C4365" s="13">
        <v>206</v>
      </c>
      <c r="D4365" s="11">
        <v>14</v>
      </c>
      <c r="E4365" s="11">
        <v>11</v>
      </c>
      <c r="F4365" s="11">
        <v>20</v>
      </c>
      <c r="G4365" s="11">
        <v>29</v>
      </c>
    </row>
    <row r="4366" spans="1:7" x14ac:dyDescent="0.25">
      <c r="A4366" s="11">
        <v>3015011</v>
      </c>
      <c r="B4366" s="11">
        <v>30</v>
      </c>
      <c r="C4366" s="13">
        <v>221</v>
      </c>
      <c r="D4366" s="11">
        <v>15</v>
      </c>
      <c r="E4366" s="11">
        <v>11</v>
      </c>
      <c r="F4366" s="11">
        <v>5</v>
      </c>
      <c r="G4366" s="11">
        <v>14</v>
      </c>
    </row>
    <row r="4367" spans="1:7" x14ac:dyDescent="0.25">
      <c r="A4367" s="11">
        <v>3016011</v>
      </c>
      <c r="B4367" s="11">
        <v>30</v>
      </c>
      <c r="C4367" s="13">
        <v>236</v>
      </c>
      <c r="D4367" s="11">
        <v>16</v>
      </c>
      <c r="E4367" s="11">
        <v>11</v>
      </c>
      <c r="F4367" s="11">
        <v>19</v>
      </c>
      <c r="G4367" s="11">
        <v>28</v>
      </c>
    </row>
    <row r="4368" spans="1:7" x14ac:dyDescent="0.25">
      <c r="A4368" s="11">
        <v>3017011</v>
      </c>
      <c r="B4368" s="11">
        <v>30</v>
      </c>
      <c r="C4368" s="13">
        <v>251</v>
      </c>
      <c r="D4368" s="11">
        <v>17</v>
      </c>
      <c r="E4368" s="11">
        <v>11</v>
      </c>
      <c r="F4368" s="11">
        <v>4</v>
      </c>
      <c r="G4368" s="11">
        <v>13</v>
      </c>
    </row>
    <row r="4369" spans="1:7" x14ac:dyDescent="0.25">
      <c r="A4369" s="11">
        <v>3018011</v>
      </c>
      <c r="B4369" s="11">
        <v>30</v>
      </c>
      <c r="C4369" s="13">
        <v>266</v>
      </c>
      <c r="D4369" s="11">
        <v>18</v>
      </c>
      <c r="E4369" s="11">
        <v>11</v>
      </c>
      <c r="F4369" s="11">
        <v>18</v>
      </c>
      <c r="G4369" s="11">
        <v>27</v>
      </c>
    </row>
    <row r="4370" spans="1:7" x14ac:dyDescent="0.25">
      <c r="A4370" s="11">
        <v>3019011</v>
      </c>
      <c r="B4370" s="11">
        <v>30</v>
      </c>
      <c r="C4370" s="13">
        <v>281</v>
      </c>
      <c r="D4370" s="11">
        <v>19</v>
      </c>
      <c r="E4370" s="11">
        <v>11</v>
      </c>
      <c r="F4370" s="11">
        <v>22</v>
      </c>
      <c r="G4370" s="11">
        <v>1</v>
      </c>
    </row>
    <row r="4371" spans="1:7" x14ac:dyDescent="0.25">
      <c r="A4371" s="11">
        <v>3020011</v>
      </c>
      <c r="B4371" s="11">
        <v>30</v>
      </c>
      <c r="C4371" s="13">
        <v>296</v>
      </c>
      <c r="D4371" s="11">
        <v>20</v>
      </c>
      <c r="E4371" s="11">
        <v>11</v>
      </c>
      <c r="F4371" s="11">
        <v>17</v>
      </c>
      <c r="G4371" s="11">
        <v>26</v>
      </c>
    </row>
    <row r="4372" spans="1:7" x14ac:dyDescent="0.25">
      <c r="A4372" s="11">
        <v>3021011</v>
      </c>
      <c r="B4372" s="11">
        <v>30</v>
      </c>
      <c r="C4372" s="13">
        <v>311</v>
      </c>
      <c r="D4372" s="11">
        <v>21</v>
      </c>
      <c r="E4372" s="11">
        <v>11</v>
      </c>
      <c r="F4372" s="11">
        <v>2</v>
      </c>
      <c r="G4372" s="11">
        <v>11</v>
      </c>
    </row>
    <row r="4373" spans="1:7" x14ac:dyDescent="0.25">
      <c r="A4373" s="11">
        <v>3022011</v>
      </c>
      <c r="B4373" s="11">
        <v>30</v>
      </c>
      <c r="C4373" s="13">
        <v>326</v>
      </c>
      <c r="D4373" s="11">
        <v>22</v>
      </c>
      <c r="E4373" s="11">
        <v>11</v>
      </c>
      <c r="F4373" s="11">
        <v>16</v>
      </c>
      <c r="G4373" s="11">
        <v>25</v>
      </c>
    </row>
    <row r="4374" spans="1:7" x14ac:dyDescent="0.25">
      <c r="A4374" s="11">
        <v>3023011</v>
      </c>
      <c r="B4374" s="11">
        <v>30</v>
      </c>
      <c r="C4374" s="13">
        <v>341</v>
      </c>
      <c r="D4374" s="11">
        <v>23</v>
      </c>
      <c r="E4374" s="11">
        <v>11</v>
      </c>
      <c r="F4374" s="11">
        <v>30</v>
      </c>
      <c r="G4374" s="11">
        <v>10</v>
      </c>
    </row>
    <row r="4375" spans="1:7" x14ac:dyDescent="0.25">
      <c r="A4375" s="11">
        <v>3024011</v>
      </c>
      <c r="B4375" s="11">
        <v>30</v>
      </c>
      <c r="C4375" s="13">
        <v>356</v>
      </c>
      <c r="D4375" s="11">
        <v>24</v>
      </c>
      <c r="E4375" s="11">
        <v>11</v>
      </c>
      <c r="F4375" s="11">
        <v>15</v>
      </c>
      <c r="G4375" s="11">
        <v>24</v>
      </c>
    </row>
    <row r="4376" spans="1:7" x14ac:dyDescent="0.25">
      <c r="A4376" s="11">
        <v>3025011</v>
      </c>
      <c r="B4376" s="11">
        <v>30</v>
      </c>
      <c r="C4376" s="13">
        <v>371</v>
      </c>
      <c r="D4376" s="11">
        <v>25</v>
      </c>
      <c r="E4376" s="11">
        <v>11</v>
      </c>
      <c r="F4376" s="11">
        <v>29</v>
      </c>
      <c r="G4376" s="11">
        <v>9</v>
      </c>
    </row>
    <row r="4377" spans="1:7" x14ac:dyDescent="0.25">
      <c r="A4377" s="11">
        <v>3026011</v>
      </c>
      <c r="B4377" s="11">
        <v>30</v>
      </c>
      <c r="C4377" s="13">
        <v>386</v>
      </c>
      <c r="D4377" s="11">
        <v>26</v>
      </c>
      <c r="E4377" s="11">
        <v>11</v>
      </c>
      <c r="F4377" s="11">
        <v>14</v>
      </c>
      <c r="G4377" s="11">
        <v>23</v>
      </c>
    </row>
    <row r="4378" spans="1:7" x14ac:dyDescent="0.25">
      <c r="A4378" s="11">
        <v>3027011</v>
      </c>
      <c r="B4378" s="11">
        <v>30</v>
      </c>
      <c r="C4378" s="13">
        <v>401</v>
      </c>
      <c r="D4378" s="11">
        <v>27</v>
      </c>
      <c r="E4378" s="11">
        <v>11</v>
      </c>
      <c r="F4378" s="11">
        <v>28</v>
      </c>
      <c r="G4378" s="11">
        <v>8</v>
      </c>
    </row>
    <row r="4379" spans="1:7" x14ac:dyDescent="0.25">
      <c r="A4379" s="11">
        <v>3028011</v>
      </c>
      <c r="B4379" s="11">
        <v>30</v>
      </c>
      <c r="C4379" s="13">
        <v>416</v>
      </c>
      <c r="D4379" s="11">
        <v>28</v>
      </c>
      <c r="E4379" s="11">
        <v>11</v>
      </c>
      <c r="F4379" s="11">
        <v>13</v>
      </c>
      <c r="G4379" s="11">
        <v>22</v>
      </c>
    </row>
    <row r="4380" spans="1:7" x14ac:dyDescent="0.25">
      <c r="A4380" s="11">
        <v>3029011</v>
      </c>
      <c r="B4380" s="11">
        <v>30</v>
      </c>
      <c r="C4380" s="13">
        <v>431</v>
      </c>
      <c r="D4380" s="11">
        <v>29</v>
      </c>
      <c r="E4380" s="11">
        <v>11</v>
      </c>
      <c r="F4380" s="11">
        <v>27</v>
      </c>
      <c r="G4380" s="11">
        <v>7</v>
      </c>
    </row>
    <row r="4381" spans="1:7" x14ac:dyDescent="0.25">
      <c r="A4381" s="11">
        <v>3001012</v>
      </c>
      <c r="B4381" s="11">
        <v>30</v>
      </c>
      <c r="C4381" s="13">
        <v>12</v>
      </c>
      <c r="D4381" s="11">
        <v>1</v>
      </c>
      <c r="E4381" s="11">
        <v>12</v>
      </c>
      <c r="F4381" s="11">
        <v>13</v>
      </c>
      <c r="G4381" s="11">
        <v>20</v>
      </c>
    </row>
    <row r="4382" spans="1:7" x14ac:dyDescent="0.25">
      <c r="A4382" s="11">
        <v>3002012</v>
      </c>
      <c r="B4382" s="11">
        <v>30</v>
      </c>
      <c r="C4382" s="13">
        <v>27</v>
      </c>
      <c r="D4382" s="11">
        <v>2</v>
      </c>
      <c r="E4382" s="11">
        <v>12</v>
      </c>
      <c r="F4382" s="11">
        <v>27</v>
      </c>
      <c r="G4382" s="11">
        <v>5</v>
      </c>
    </row>
    <row r="4383" spans="1:7" x14ac:dyDescent="0.25">
      <c r="A4383" s="11">
        <v>3003012</v>
      </c>
      <c r="B4383" s="11">
        <v>30</v>
      </c>
      <c r="C4383" s="13">
        <v>42</v>
      </c>
      <c r="D4383" s="11">
        <v>3</v>
      </c>
      <c r="E4383" s="11">
        <v>12</v>
      </c>
      <c r="F4383" s="11">
        <v>12</v>
      </c>
      <c r="G4383" s="11">
        <v>19</v>
      </c>
    </row>
    <row r="4384" spans="1:7" x14ac:dyDescent="0.25">
      <c r="A4384" s="11">
        <v>3004012</v>
      </c>
      <c r="B4384" s="11">
        <v>30</v>
      </c>
      <c r="C4384" s="13">
        <v>57</v>
      </c>
      <c r="D4384" s="11">
        <v>4</v>
      </c>
      <c r="E4384" s="11">
        <v>12</v>
      </c>
      <c r="F4384" s="11">
        <v>26</v>
      </c>
      <c r="G4384" s="11">
        <v>4</v>
      </c>
    </row>
    <row r="4385" spans="1:7" x14ac:dyDescent="0.25">
      <c r="A4385" s="11">
        <v>3005012</v>
      </c>
      <c r="B4385" s="11">
        <v>30</v>
      </c>
      <c r="C4385" s="13">
        <v>72</v>
      </c>
      <c r="D4385" s="11">
        <v>5</v>
      </c>
      <c r="E4385" s="11">
        <v>12</v>
      </c>
      <c r="F4385" s="11">
        <v>11</v>
      </c>
      <c r="G4385" s="11">
        <v>18</v>
      </c>
    </row>
    <row r="4386" spans="1:7" x14ac:dyDescent="0.25">
      <c r="A4386" s="11">
        <v>3006012</v>
      </c>
      <c r="B4386" s="11">
        <v>30</v>
      </c>
      <c r="C4386" s="13">
        <v>87</v>
      </c>
      <c r="D4386" s="11">
        <v>6</v>
      </c>
      <c r="E4386" s="11">
        <v>12</v>
      </c>
      <c r="F4386" s="11">
        <v>25</v>
      </c>
      <c r="G4386" s="11">
        <v>3</v>
      </c>
    </row>
    <row r="4387" spans="1:7" x14ac:dyDescent="0.25">
      <c r="A4387" s="11">
        <v>3007012</v>
      </c>
      <c r="B4387" s="11">
        <v>30</v>
      </c>
      <c r="C4387" s="13">
        <v>102</v>
      </c>
      <c r="D4387" s="11">
        <v>7</v>
      </c>
      <c r="E4387" s="11">
        <v>12</v>
      </c>
      <c r="F4387" s="11">
        <v>10</v>
      </c>
      <c r="G4387" s="11">
        <v>17</v>
      </c>
    </row>
    <row r="4388" spans="1:7" x14ac:dyDescent="0.25">
      <c r="A4388" s="11">
        <v>3008012</v>
      </c>
      <c r="B4388" s="11">
        <v>30</v>
      </c>
      <c r="C4388" s="13">
        <v>117</v>
      </c>
      <c r="D4388" s="11">
        <v>8</v>
      </c>
      <c r="E4388" s="11">
        <v>12</v>
      </c>
      <c r="F4388" s="11">
        <v>24</v>
      </c>
      <c r="G4388" s="11">
        <v>2</v>
      </c>
    </row>
    <row r="4389" spans="1:7" x14ac:dyDescent="0.25">
      <c r="A4389" s="11">
        <v>3009012</v>
      </c>
      <c r="B4389" s="11">
        <v>30</v>
      </c>
      <c r="C4389" s="13">
        <v>132</v>
      </c>
      <c r="D4389" s="11">
        <v>9</v>
      </c>
      <c r="E4389" s="11">
        <v>12</v>
      </c>
      <c r="F4389" s="11">
        <v>9</v>
      </c>
      <c r="G4389" s="11">
        <v>16</v>
      </c>
    </row>
    <row r="4390" spans="1:7" x14ac:dyDescent="0.25">
      <c r="A4390" s="11">
        <v>3010012</v>
      </c>
      <c r="B4390" s="11">
        <v>30</v>
      </c>
      <c r="C4390" s="13">
        <v>147</v>
      </c>
      <c r="D4390" s="11">
        <v>10</v>
      </c>
      <c r="E4390" s="11">
        <v>12</v>
      </c>
      <c r="F4390" s="11">
        <v>23</v>
      </c>
      <c r="G4390" s="11">
        <v>30</v>
      </c>
    </row>
    <row r="4391" spans="1:7" x14ac:dyDescent="0.25">
      <c r="A4391" s="11">
        <v>3011012</v>
      </c>
      <c r="B4391" s="11">
        <v>30</v>
      </c>
      <c r="C4391" s="13">
        <v>162</v>
      </c>
      <c r="D4391" s="11">
        <v>11</v>
      </c>
      <c r="E4391" s="11">
        <v>12</v>
      </c>
      <c r="F4391" s="11">
        <v>1</v>
      </c>
      <c r="G4391" s="11">
        <v>26</v>
      </c>
    </row>
    <row r="4392" spans="1:7" x14ac:dyDescent="0.25">
      <c r="A4392" s="11">
        <v>3012012</v>
      </c>
      <c r="B4392" s="11">
        <v>30</v>
      </c>
      <c r="C4392" s="13">
        <v>177</v>
      </c>
      <c r="D4392" s="11">
        <v>12</v>
      </c>
      <c r="E4392" s="11">
        <v>12</v>
      </c>
      <c r="F4392" s="11">
        <v>22</v>
      </c>
      <c r="G4392" s="11">
        <v>29</v>
      </c>
    </row>
    <row r="4393" spans="1:7" x14ac:dyDescent="0.25">
      <c r="A4393" s="11">
        <v>3013012</v>
      </c>
      <c r="B4393" s="11">
        <v>30</v>
      </c>
      <c r="C4393" s="13">
        <v>192</v>
      </c>
      <c r="D4393" s="11">
        <v>13</v>
      </c>
      <c r="E4393" s="11">
        <v>12</v>
      </c>
      <c r="F4393" s="11">
        <v>7</v>
      </c>
      <c r="G4393" s="11">
        <v>14</v>
      </c>
    </row>
    <row r="4394" spans="1:7" x14ac:dyDescent="0.25">
      <c r="A4394" s="11">
        <v>3014012</v>
      </c>
      <c r="B4394" s="11">
        <v>30</v>
      </c>
      <c r="C4394" s="13">
        <v>207</v>
      </c>
      <c r="D4394" s="11">
        <v>14</v>
      </c>
      <c r="E4394" s="11">
        <v>12</v>
      </c>
      <c r="F4394" s="11">
        <v>21</v>
      </c>
      <c r="G4394" s="11">
        <v>28</v>
      </c>
    </row>
    <row r="4395" spans="1:7" x14ac:dyDescent="0.25">
      <c r="A4395" s="11">
        <v>3015012</v>
      </c>
      <c r="B4395" s="11">
        <v>30</v>
      </c>
      <c r="C4395" s="13">
        <v>222</v>
      </c>
      <c r="D4395" s="11">
        <v>15</v>
      </c>
      <c r="E4395" s="11">
        <v>12</v>
      </c>
      <c r="F4395" s="11">
        <v>6</v>
      </c>
      <c r="G4395" s="11">
        <v>13</v>
      </c>
    </row>
    <row r="4396" spans="1:7" x14ac:dyDescent="0.25">
      <c r="A4396" s="11">
        <v>3016012</v>
      </c>
      <c r="B4396" s="11">
        <v>30</v>
      </c>
      <c r="C4396" s="13">
        <v>237</v>
      </c>
      <c r="D4396" s="11">
        <v>16</v>
      </c>
      <c r="E4396" s="11">
        <v>12</v>
      </c>
      <c r="F4396" s="11">
        <v>20</v>
      </c>
      <c r="G4396" s="11">
        <v>27</v>
      </c>
    </row>
    <row r="4397" spans="1:7" x14ac:dyDescent="0.25">
      <c r="A4397" s="11">
        <v>3017012</v>
      </c>
      <c r="B4397" s="11">
        <v>30</v>
      </c>
      <c r="C4397" s="13">
        <v>252</v>
      </c>
      <c r="D4397" s="11">
        <v>17</v>
      </c>
      <c r="E4397" s="11">
        <v>12</v>
      </c>
      <c r="F4397" s="11">
        <v>5</v>
      </c>
      <c r="G4397" s="11">
        <v>12</v>
      </c>
    </row>
    <row r="4398" spans="1:7" x14ac:dyDescent="0.25">
      <c r="A4398" s="11">
        <v>3018012</v>
      </c>
      <c r="B4398" s="11">
        <v>30</v>
      </c>
      <c r="C4398" s="13">
        <v>267</v>
      </c>
      <c r="D4398" s="11">
        <v>18</v>
      </c>
      <c r="E4398" s="11">
        <v>12</v>
      </c>
      <c r="F4398" s="11">
        <v>8</v>
      </c>
      <c r="G4398" s="11">
        <v>1</v>
      </c>
    </row>
    <row r="4399" spans="1:7" x14ac:dyDescent="0.25">
      <c r="A4399" s="11">
        <v>3019012</v>
      </c>
      <c r="B4399" s="11">
        <v>30</v>
      </c>
      <c r="C4399" s="13">
        <v>282</v>
      </c>
      <c r="D4399" s="11">
        <v>19</v>
      </c>
      <c r="E4399" s="11">
        <v>12</v>
      </c>
      <c r="F4399" s="11">
        <v>4</v>
      </c>
      <c r="G4399" s="11">
        <v>11</v>
      </c>
    </row>
    <row r="4400" spans="1:7" x14ac:dyDescent="0.25">
      <c r="A4400" s="11">
        <v>3020012</v>
      </c>
      <c r="B4400" s="11">
        <v>30</v>
      </c>
      <c r="C4400" s="13">
        <v>297</v>
      </c>
      <c r="D4400" s="11">
        <v>20</v>
      </c>
      <c r="E4400" s="11">
        <v>12</v>
      </c>
      <c r="F4400" s="11">
        <v>18</v>
      </c>
      <c r="G4400" s="11">
        <v>25</v>
      </c>
    </row>
    <row r="4401" spans="1:7" x14ac:dyDescent="0.25">
      <c r="A4401" s="11">
        <v>3021012</v>
      </c>
      <c r="B4401" s="11">
        <v>30</v>
      </c>
      <c r="C4401" s="13">
        <v>312</v>
      </c>
      <c r="D4401" s="11">
        <v>21</v>
      </c>
      <c r="E4401" s="11">
        <v>12</v>
      </c>
      <c r="F4401" s="11">
        <v>3</v>
      </c>
      <c r="G4401" s="11">
        <v>10</v>
      </c>
    </row>
    <row r="4402" spans="1:7" x14ac:dyDescent="0.25">
      <c r="A4402" s="11">
        <v>3022012</v>
      </c>
      <c r="B4402" s="11">
        <v>30</v>
      </c>
      <c r="C4402" s="13">
        <v>327</v>
      </c>
      <c r="D4402" s="11">
        <v>22</v>
      </c>
      <c r="E4402" s="11">
        <v>12</v>
      </c>
      <c r="F4402" s="11">
        <v>17</v>
      </c>
      <c r="G4402" s="11">
        <v>24</v>
      </c>
    </row>
    <row r="4403" spans="1:7" x14ac:dyDescent="0.25">
      <c r="A4403" s="11">
        <v>3023012</v>
      </c>
      <c r="B4403" s="11">
        <v>30</v>
      </c>
      <c r="C4403" s="13">
        <v>342</v>
      </c>
      <c r="D4403" s="11">
        <v>23</v>
      </c>
      <c r="E4403" s="11">
        <v>12</v>
      </c>
      <c r="F4403" s="11">
        <v>2</v>
      </c>
      <c r="G4403" s="11">
        <v>9</v>
      </c>
    </row>
    <row r="4404" spans="1:7" x14ac:dyDescent="0.25">
      <c r="A4404" s="11">
        <v>3024012</v>
      </c>
      <c r="B4404" s="11">
        <v>30</v>
      </c>
      <c r="C4404" s="13">
        <v>357</v>
      </c>
      <c r="D4404" s="11">
        <v>24</v>
      </c>
      <c r="E4404" s="11">
        <v>12</v>
      </c>
      <c r="F4404" s="11">
        <v>16</v>
      </c>
      <c r="G4404" s="11">
        <v>23</v>
      </c>
    </row>
    <row r="4405" spans="1:7" x14ac:dyDescent="0.25">
      <c r="A4405" s="11">
        <v>3025012</v>
      </c>
      <c r="B4405" s="11">
        <v>30</v>
      </c>
      <c r="C4405" s="13">
        <v>372</v>
      </c>
      <c r="D4405" s="11">
        <v>25</v>
      </c>
      <c r="E4405" s="11">
        <v>12</v>
      </c>
      <c r="F4405" s="11">
        <v>30</v>
      </c>
      <c r="G4405" s="11">
        <v>8</v>
      </c>
    </row>
    <row r="4406" spans="1:7" x14ac:dyDescent="0.25">
      <c r="A4406" s="11">
        <v>3026012</v>
      </c>
      <c r="B4406" s="11">
        <v>30</v>
      </c>
      <c r="C4406" s="13">
        <v>387</v>
      </c>
      <c r="D4406" s="11">
        <v>26</v>
      </c>
      <c r="E4406" s="11">
        <v>12</v>
      </c>
      <c r="F4406" s="11">
        <v>15</v>
      </c>
      <c r="G4406" s="11">
        <v>22</v>
      </c>
    </row>
    <row r="4407" spans="1:7" x14ac:dyDescent="0.25">
      <c r="A4407" s="11">
        <v>3027012</v>
      </c>
      <c r="B4407" s="11">
        <v>30</v>
      </c>
      <c r="C4407" s="13">
        <v>402</v>
      </c>
      <c r="D4407" s="11">
        <v>27</v>
      </c>
      <c r="E4407" s="11">
        <v>12</v>
      </c>
      <c r="F4407" s="11">
        <v>29</v>
      </c>
      <c r="G4407" s="11">
        <v>7</v>
      </c>
    </row>
    <row r="4408" spans="1:7" x14ac:dyDescent="0.25">
      <c r="A4408" s="11">
        <v>3028012</v>
      </c>
      <c r="B4408" s="11">
        <v>30</v>
      </c>
      <c r="C4408" s="13">
        <v>417</v>
      </c>
      <c r="D4408" s="11">
        <v>28</v>
      </c>
      <c r="E4408" s="11">
        <v>12</v>
      </c>
      <c r="F4408" s="11">
        <v>14</v>
      </c>
      <c r="G4408" s="11">
        <v>21</v>
      </c>
    </row>
    <row r="4409" spans="1:7" x14ac:dyDescent="0.25">
      <c r="A4409" s="11">
        <v>3029012</v>
      </c>
      <c r="B4409" s="11">
        <v>30</v>
      </c>
      <c r="C4409" s="13">
        <v>432</v>
      </c>
      <c r="D4409" s="11">
        <v>29</v>
      </c>
      <c r="E4409" s="11">
        <v>12</v>
      </c>
      <c r="F4409" s="11">
        <v>28</v>
      </c>
      <c r="G4409" s="11">
        <v>6</v>
      </c>
    </row>
    <row r="4410" spans="1:7" x14ac:dyDescent="0.25">
      <c r="A4410" s="11">
        <v>3001013</v>
      </c>
      <c r="B4410" s="11">
        <v>30</v>
      </c>
      <c r="C4410" s="13">
        <v>13</v>
      </c>
      <c r="D4410" s="11">
        <v>1</v>
      </c>
      <c r="E4410" s="11">
        <v>13</v>
      </c>
      <c r="F4410" s="11">
        <v>14</v>
      </c>
      <c r="G4410" s="11">
        <v>19</v>
      </c>
    </row>
    <row r="4411" spans="1:7" x14ac:dyDescent="0.25">
      <c r="A4411" s="11">
        <v>3002013</v>
      </c>
      <c r="B4411" s="11">
        <v>30</v>
      </c>
      <c r="C4411" s="13">
        <v>28</v>
      </c>
      <c r="D4411" s="11">
        <v>2</v>
      </c>
      <c r="E4411" s="11">
        <v>13</v>
      </c>
      <c r="F4411" s="11">
        <v>28</v>
      </c>
      <c r="G4411" s="11">
        <v>4</v>
      </c>
    </row>
    <row r="4412" spans="1:7" x14ac:dyDescent="0.25">
      <c r="A4412" s="11">
        <v>3003013</v>
      </c>
      <c r="B4412" s="11">
        <v>30</v>
      </c>
      <c r="C4412" s="13">
        <v>43</v>
      </c>
      <c r="D4412" s="11">
        <v>3</v>
      </c>
      <c r="E4412" s="11">
        <v>13</v>
      </c>
      <c r="F4412" s="11">
        <v>13</v>
      </c>
      <c r="G4412" s="11">
        <v>18</v>
      </c>
    </row>
    <row r="4413" spans="1:7" x14ac:dyDescent="0.25">
      <c r="A4413" s="11">
        <v>3004013</v>
      </c>
      <c r="B4413" s="11">
        <v>30</v>
      </c>
      <c r="C4413" s="13">
        <v>58</v>
      </c>
      <c r="D4413" s="11">
        <v>4</v>
      </c>
      <c r="E4413" s="11">
        <v>13</v>
      </c>
      <c r="F4413" s="11">
        <v>27</v>
      </c>
      <c r="G4413" s="11">
        <v>3</v>
      </c>
    </row>
    <row r="4414" spans="1:7" x14ac:dyDescent="0.25">
      <c r="A4414" s="11">
        <v>3005013</v>
      </c>
      <c r="B4414" s="11">
        <v>30</v>
      </c>
      <c r="C4414" s="13">
        <v>73</v>
      </c>
      <c r="D4414" s="11">
        <v>5</v>
      </c>
      <c r="E4414" s="11">
        <v>13</v>
      </c>
      <c r="F4414" s="11">
        <v>12</v>
      </c>
      <c r="G4414" s="11">
        <v>17</v>
      </c>
    </row>
    <row r="4415" spans="1:7" x14ac:dyDescent="0.25">
      <c r="A4415" s="11">
        <v>3006013</v>
      </c>
      <c r="B4415" s="11">
        <v>30</v>
      </c>
      <c r="C4415" s="13">
        <v>88</v>
      </c>
      <c r="D4415" s="11">
        <v>6</v>
      </c>
      <c r="E4415" s="11">
        <v>13</v>
      </c>
      <c r="F4415" s="11">
        <v>26</v>
      </c>
      <c r="G4415" s="11">
        <v>2</v>
      </c>
    </row>
    <row r="4416" spans="1:7" x14ac:dyDescent="0.25">
      <c r="A4416" s="11">
        <v>3007013</v>
      </c>
      <c r="B4416" s="11">
        <v>30</v>
      </c>
      <c r="C4416" s="13">
        <v>103</v>
      </c>
      <c r="D4416" s="11">
        <v>7</v>
      </c>
      <c r="E4416" s="11">
        <v>13</v>
      </c>
      <c r="F4416" s="11">
        <v>11</v>
      </c>
      <c r="G4416" s="11">
        <v>16</v>
      </c>
    </row>
    <row r="4417" spans="1:7" x14ac:dyDescent="0.25">
      <c r="A4417" s="11">
        <v>3008013</v>
      </c>
      <c r="B4417" s="11">
        <v>30</v>
      </c>
      <c r="C4417" s="13">
        <v>118</v>
      </c>
      <c r="D4417" s="11">
        <v>8</v>
      </c>
      <c r="E4417" s="11">
        <v>13</v>
      </c>
      <c r="F4417" s="11">
        <v>25</v>
      </c>
      <c r="G4417" s="11">
        <v>30</v>
      </c>
    </row>
    <row r="4418" spans="1:7" x14ac:dyDescent="0.25">
      <c r="A4418" s="11">
        <v>3009013</v>
      </c>
      <c r="B4418" s="11">
        <v>30</v>
      </c>
      <c r="C4418" s="13">
        <v>133</v>
      </c>
      <c r="D4418" s="11">
        <v>9</v>
      </c>
      <c r="E4418" s="11">
        <v>13</v>
      </c>
      <c r="F4418" s="11">
        <v>10</v>
      </c>
      <c r="G4418" s="11">
        <v>15</v>
      </c>
    </row>
    <row r="4419" spans="1:7" x14ac:dyDescent="0.25">
      <c r="A4419" s="11">
        <v>3010013</v>
      </c>
      <c r="B4419" s="11">
        <v>30</v>
      </c>
      <c r="C4419" s="13">
        <v>148</v>
      </c>
      <c r="D4419" s="11">
        <v>10</v>
      </c>
      <c r="E4419" s="11">
        <v>13</v>
      </c>
      <c r="F4419" s="11">
        <v>24</v>
      </c>
      <c r="G4419" s="11">
        <v>29</v>
      </c>
    </row>
    <row r="4420" spans="1:7" x14ac:dyDescent="0.25">
      <c r="A4420" s="11">
        <v>3011013</v>
      </c>
      <c r="B4420" s="11">
        <v>30</v>
      </c>
      <c r="C4420" s="13">
        <v>163</v>
      </c>
      <c r="D4420" s="11">
        <v>11</v>
      </c>
      <c r="E4420" s="11">
        <v>13</v>
      </c>
      <c r="F4420" s="11">
        <v>9</v>
      </c>
      <c r="G4420" s="11">
        <v>14</v>
      </c>
    </row>
    <row r="4421" spans="1:7" x14ac:dyDescent="0.25">
      <c r="A4421" s="11">
        <v>3012013</v>
      </c>
      <c r="B4421" s="11">
        <v>30</v>
      </c>
      <c r="C4421" s="13">
        <v>178</v>
      </c>
      <c r="D4421" s="11">
        <v>12</v>
      </c>
      <c r="E4421" s="11">
        <v>13</v>
      </c>
      <c r="F4421" s="11">
        <v>1</v>
      </c>
      <c r="G4421" s="11">
        <v>11</v>
      </c>
    </row>
    <row r="4422" spans="1:7" x14ac:dyDescent="0.25">
      <c r="A4422" s="11">
        <v>3013013</v>
      </c>
      <c r="B4422" s="11">
        <v>30</v>
      </c>
      <c r="C4422" s="13">
        <v>193</v>
      </c>
      <c r="D4422" s="11">
        <v>13</v>
      </c>
      <c r="E4422" s="11">
        <v>13</v>
      </c>
      <c r="F4422" s="11">
        <v>8</v>
      </c>
      <c r="G4422" s="11">
        <v>13</v>
      </c>
    </row>
    <row r="4423" spans="1:7" x14ac:dyDescent="0.25">
      <c r="A4423" s="11">
        <v>3014013</v>
      </c>
      <c r="B4423" s="11">
        <v>30</v>
      </c>
      <c r="C4423" s="13">
        <v>208</v>
      </c>
      <c r="D4423" s="11">
        <v>14</v>
      </c>
      <c r="E4423" s="11">
        <v>13</v>
      </c>
      <c r="F4423" s="11">
        <v>22</v>
      </c>
      <c r="G4423" s="11">
        <v>27</v>
      </c>
    </row>
    <row r="4424" spans="1:7" x14ac:dyDescent="0.25">
      <c r="A4424" s="11">
        <v>3015013</v>
      </c>
      <c r="B4424" s="11">
        <v>30</v>
      </c>
      <c r="C4424" s="13">
        <v>223</v>
      </c>
      <c r="D4424" s="11">
        <v>15</v>
      </c>
      <c r="E4424" s="11">
        <v>13</v>
      </c>
      <c r="F4424" s="11">
        <v>7</v>
      </c>
      <c r="G4424" s="11">
        <v>12</v>
      </c>
    </row>
    <row r="4425" spans="1:7" x14ac:dyDescent="0.25">
      <c r="A4425" s="11">
        <v>3016013</v>
      </c>
      <c r="B4425" s="11">
        <v>30</v>
      </c>
      <c r="C4425" s="13">
        <v>238</v>
      </c>
      <c r="D4425" s="11">
        <v>16</v>
      </c>
      <c r="E4425" s="11">
        <v>13</v>
      </c>
      <c r="F4425" s="11">
        <v>21</v>
      </c>
      <c r="G4425" s="11">
        <v>26</v>
      </c>
    </row>
    <row r="4426" spans="1:7" x14ac:dyDescent="0.25">
      <c r="A4426" s="11">
        <v>3017013</v>
      </c>
      <c r="B4426" s="11">
        <v>30</v>
      </c>
      <c r="C4426" s="13">
        <v>253</v>
      </c>
      <c r="D4426" s="11">
        <v>17</v>
      </c>
      <c r="E4426" s="11">
        <v>13</v>
      </c>
      <c r="F4426" s="11">
        <v>23</v>
      </c>
      <c r="G4426" s="11">
        <v>1</v>
      </c>
    </row>
    <row r="4427" spans="1:7" x14ac:dyDescent="0.25">
      <c r="A4427" s="11">
        <v>3018013</v>
      </c>
      <c r="B4427" s="11">
        <v>30</v>
      </c>
      <c r="C4427" s="13">
        <v>268</v>
      </c>
      <c r="D4427" s="11">
        <v>18</v>
      </c>
      <c r="E4427" s="11">
        <v>13</v>
      </c>
      <c r="F4427" s="11">
        <v>20</v>
      </c>
      <c r="G4427" s="11">
        <v>25</v>
      </c>
    </row>
    <row r="4428" spans="1:7" x14ac:dyDescent="0.25">
      <c r="A4428" s="11">
        <v>3019013</v>
      </c>
      <c r="B4428" s="11">
        <v>30</v>
      </c>
      <c r="C4428" s="13">
        <v>283</v>
      </c>
      <c r="D4428" s="11">
        <v>19</v>
      </c>
      <c r="E4428" s="11">
        <v>13</v>
      </c>
      <c r="F4428" s="11">
        <v>5</v>
      </c>
      <c r="G4428" s="11">
        <v>10</v>
      </c>
    </row>
    <row r="4429" spans="1:7" x14ac:dyDescent="0.25">
      <c r="A4429" s="11">
        <v>3020013</v>
      </c>
      <c r="B4429" s="11">
        <v>30</v>
      </c>
      <c r="C4429" s="13">
        <v>298</v>
      </c>
      <c r="D4429" s="11">
        <v>20</v>
      </c>
      <c r="E4429" s="11">
        <v>13</v>
      </c>
      <c r="F4429" s="11">
        <v>19</v>
      </c>
      <c r="G4429" s="11">
        <v>24</v>
      </c>
    </row>
    <row r="4430" spans="1:7" x14ac:dyDescent="0.25">
      <c r="A4430" s="11">
        <v>3021013</v>
      </c>
      <c r="B4430" s="11">
        <v>30</v>
      </c>
      <c r="C4430" s="13">
        <v>313</v>
      </c>
      <c r="D4430" s="11">
        <v>21</v>
      </c>
      <c r="E4430" s="11">
        <v>13</v>
      </c>
      <c r="F4430" s="11">
        <v>4</v>
      </c>
      <c r="G4430" s="11">
        <v>9</v>
      </c>
    </row>
    <row r="4431" spans="1:7" x14ac:dyDescent="0.25">
      <c r="A4431" s="11">
        <v>3022013</v>
      </c>
      <c r="B4431" s="11">
        <v>30</v>
      </c>
      <c r="C4431" s="13">
        <v>328</v>
      </c>
      <c r="D4431" s="11">
        <v>22</v>
      </c>
      <c r="E4431" s="11">
        <v>13</v>
      </c>
      <c r="F4431" s="11">
        <v>18</v>
      </c>
      <c r="G4431" s="11">
        <v>23</v>
      </c>
    </row>
    <row r="4432" spans="1:7" x14ac:dyDescent="0.25">
      <c r="A4432" s="11">
        <v>3023013</v>
      </c>
      <c r="B4432" s="11">
        <v>30</v>
      </c>
      <c r="C4432" s="13">
        <v>343</v>
      </c>
      <c r="D4432" s="11">
        <v>23</v>
      </c>
      <c r="E4432" s="11">
        <v>13</v>
      </c>
      <c r="F4432" s="11">
        <v>3</v>
      </c>
      <c r="G4432" s="11">
        <v>8</v>
      </c>
    </row>
    <row r="4433" spans="1:7" x14ac:dyDescent="0.25">
      <c r="A4433" s="11">
        <v>3024013</v>
      </c>
      <c r="B4433" s="11">
        <v>30</v>
      </c>
      <c r="C4433" s="13">
        <v>358</v>
      </c>
      <c r="D4433" s="11">
        <v>24</v>
      </c>
      <c r="E4433" s="11">
        <v>13</v>
      </c>
      <c r="F4433" s="11">
        <v>17</v>
      </c>
      <c r="G4433" s="11">
        <v>22</v>
      </c>
    </row>
    <row r="4434" spans="1:7" x14ac:dyDescent="0.25">
      <c r="A4434" s="11">
        <v>3025013</v>
      </c>
      <c r="B4434" s="11">
        <v>30</v>
      </c>
      <c r="C4434" s="13">
        <v>373</v>
      </c>
      <c r="D4434" s="11">
        <v>25</v>
      </c>
      <c r="E4434" s="11">
        <v>13</v>
      </c>
      <c r="F4434" s="11">
        <v>2</v>
      </c>
      <c r="G4434" s="11">
        <v>7</v>
      </c>
    </row>
    <row r="4435" spans="1:7" x14ac:dyDescent="0.25">
      <c r="A4435" s="11">
        <v>3026013</v>
      </c>
      <c r="B4435" s="11">
        <v>30</v>
      </c>
      <c r="C4435" s="13">
        <v>388</v>
      </c>
      <c r="D4435" s="11">
        <v>26</v>
      </c>
      <c r="E4435" s="11">
        <v>13</v>
      </c>
      <c r="F4435" s="11">
        <v>16</v>
      </c>
      <c r="G4435" s="11">
        <v>21</v>
      </c>
    </row>
    <row r="4436" spans="1:7" x14ac:dyDescent="0.25">
      <c r="A4436" s="11">
        <v>3027013</v>
      </c>
      <c r="B4436" s="11">
        <v>30</v>
      </c>
      <c r="C4436" s="13">
        <v>403</v>
      </c>
      <c r="D4436" s="11">
        <v>27</v>
      </c>
      <c r="E4436" s="11">
        <v>13</v>
      </c>
      <c r="F4436" s="11">
        <v>30</v>
      </c>
      <c r="G4436" s="11">
        <v>6</v>
      </c>
    </row>
    <row r="4437" spans="1:7" x14ac:dyDescent="0.25">
      <c r="A4437" s="11">
        <v>3028013</v>
      </c>
      <c r="B4437" s="11">
        <v>30</v>
      </c>
      <c r="C4437" s="13">
        <v>418</v>
      </c>
      <c r="D4437" s="11">
        <v>28</v>
      </c>
      <c r="E4437" s="11">
        <v>13</v>
      </c>
      <c r="F4437" s="11">
        <v>15</v>
      </c>
      <c r="G4437" s="11">
        <v>20</v>
      </c>
    </row>
    <row r="4438" spans="1:7" x14ac:dyDescent="0.25">
      <c r="A4438" s="11">
        <v>3029013</v>
      </c>
      <c r="B4438" s="11">
        <v>30</v>
      </c>
      <c r="C4438" s="13">
        <v>433</v>
      </c>
      <c r="D4438" s="11">
        <v>29</v>
      </c>
      <c r="E4438" s="11">
        <v>13</v>
      </c>
      <c r="F4438" s="11">
        <v>29</v>
      </c>
      <c r="G4438" s="11">
        <v>5</v>
      </c>
    </row>
    <row r="4439" spans="1:7" x14ac:dyDescent="0.25">
      <c r="A4439" s="11">
        <v>3001014</v>
      </c>
      <c r="B4439" s="11">
        <v>30</v>
      </c>
      <c r="C4439" s="13">
        <v>14</v>
      </c>
      <c r="D4439" s="11">
        <v>1</v>
      </c>
      <c r="E4439" s="11">
        <v>14</v>
      </c>
      <c r="F4439" s="11">
        <v>15</v>
      </c>
      <c r="G4439" s="11">
        <v>18</v>
      </c>
    </row>
    <row r="4440" spans="1:7" x14ac:dyDescent="0.25">
      <c r="A4440" s="11">
        <v>3002014</v>
      </c>
      <c r="B4440" s="11">
        <v>30</v>
      </c>
      <c r="C4440" s="13">
        <v>29</v>
      </c>
      <c r="D4440" s="11">
        <v>2</v>
      </c>
      <c r="E4440" s="11">
        <v>14</v>
      </c>
      <c r="F4440" s="11">
        <v>29</v>
      </c>
      <c r="G4440" s="11">
        <v>3</v>
      </c>
    </row>
    <row r="4441" spans="1:7" x14ac:dyDescent="0.25">
      <c r="A4441" s="11">
        <v>3003014</v>
      </c>
      <c r="B4441" s="11">
        <v>30</v>
      </c>
      <c r="C4441" s="13">
        <v>44</v>
      </c>
      <c r="D4441" s="11">
        <v>3</v>
      </c>
      <c r="E4441" s="11">
        <v>14</v>
      </c>
      <c r="F4441" s="11">
        <v>14</v>
      </c>
      <c r="G4441" s="11">
        <v>17</v>
      </c>
    </row>
    <row r="4442" spans="1:7" x14ac:dyDescent="0.25">
      <c r="A4442" s="11">
        <v>3004014</v>
      </c>
      <c r="B4442" s="11">
        <v>30</v>
      </c>
      <c r="C4442" s="13">
        <v>59</v>
      </c>
      <c r="D4442" s="11">
        <v>4</v>
      </c>
      <c r="E4442" s="11">
        <v>14</v>
      </c>
      <c r="F4442" s="11">
        <v>28</v>
      </c>
      <c r="G4442" s="11">
        <v>2</v>
      </c>
    </row>
    <row r="4443" spans="1:7" x14ac:dyDescent="0.25">
      <c r="A4443" s="11">
        <v>3005014</v>
      </c>
      <c r="B4443" s="11">
        <v>30</v>
      </c>
      <c r="C4443" s="13">
        <v>74</v>
      </c>
      <c r="D4443" s="11">
        <v>5</v>
      </c>
      <c r="E4443" s="11">
        <v>14</v>
      </c>
      <c r="F4443" s="11">
        <v>13</v>
      </c>
      <c r="G4443" s="11">
        <v>16</v>
      </c>
    </row>
    <row r="4444" spans="1:7" x14ac:dyDescent="0.25">
      <c r="A4444" s="11">
        <v>3006014</v>
      </c>
      <c r="B4444" s="11">
        <v>30</v>
      </c>
      <c r="C4444" s="13">
        <v>89</v>
      </c>
      <c r="D4444" s="11">
        <v>6</v>
      </c>
      <c r="E4444" s="11">
        <v>14</v>
      </c>
      <c r="F4444" s="11">
        <v>27</v>
      </c>
      <c r="G4444" s="11">
        <v>30</v>
      </c>
    </row>
    <row r="4445" spans="1:7" x14ac:dyDescent="0.25">
      <c r="A4445" s="11">
        <v>3007014</v>
      </c>
      <c r="B4445" s="11">
        <v>30</v>
      </c>
      <c r="C4445" s="13">
        <v>104</v>
      </c>
      <c r="D4445" s="11">
        <v>7</v>
      </c>
      <c r="E4445" s="11">
        <v>14</v>
      </c>
      <c r="F4445" s="11">
        <v>12</v>
      </c>
      <c r="G4445" s="11">
        <v>15</v>
      </c>
    </row>
    <row r="4446" spans="1:7" x14ac:dyDescent="0.25">
      <c r="A4446" s="11">
        <v>3008014</v>
      </c>
      <c r="B4446" s="11">
        <v>30</v>
      </c>
      <c r="C4446" s="13">
        <v>119</v>
      </c>
      <c r="D4446" s="11">
        <v>8</v>
      </c>
      <c r="E4446" s="11">
        <v>14</v>
      </c>
      <c r="F4446" s="11">
        <v>26</v>
      </c>
      <c r="G4446" s="11">
        <v>29</v>
      </c>
    </row>
    <row r="4447" spans="1:7" x14ac:dyDescent="0.25">
      <c r="A4447" s="11">
        <v>3009014</v>
      </c>
      <c r="B4447" s="11">
        <v>30</v>
      </c>
      <c r="C4447" s="13">
        <v>134</v>
      </c>
      <c r="D4447" s="11">
        <v>9</v>
      </c>
      <c r="E4447" s="11">
        <v>14</v>
      </c>
      <c r="F4447" s="11">
        <v>11</v>
      </c>
      <c r="G4447" s="11">
        <v>14</v>
      </c>
    </row>
    <row r="4448" spans="1:7" x14ac:dyDescent="0.25">
      <c r="A4448" s="11">
        <v>3010014</v>
      </c>
      <c r="B4448" s="11">
        <v>30</v>
      </c>
      <c r="C4448" s="13">
        <v>149</v>
      </c>
      <c r="D4448" s="11">
        <v>10</v>
      </c>
      <c r="E4448" s="11">
        <v>14</v>
      </c>
      <c r="F4448" s="11">
        <v>25</v>
      </c>
      <c r="G4448" s="11">
        <v>28</v>
      </c>
    </row>
    <row r="4449" spans="1:7" x14ac:dyDescent="0.25">
      <c r="A4449" s="11">
        <v>3011014</v>
      </c>
      <c r="B4449" s="11">
        <v>30</v>
      </c>
      <c r="C4449" s="13">
        <v>164</v>
      </c>
      <c r="D4449" s="11">
        <v>11</v>
      </c>
      <c r="E4449" s="11">
        <v>14</v>
      </c>
      <c r="F4449" s="11">
        <v>10</v>
      </c>
      <c r="G4449" s="11">
        <v>13</v>
      </c>
    </row>
    <row r="4450" spans="1:7" x14ac:dyDescent="0.25">
      <c r="A4450" s="11">
        <v>3012014</v>
      </c>
      <c r="B4450" s="11">
        <v>30</v>
      </c>
      <c r="C4450" s="13">
        <v>179</v>
      </c>
      <c r="D4450" s="11">
        <v>12</v>
      </c>
      <c r="E4450" s="11">
        <v>14</v>
      </c>
      <c r="F4450" s="11">
        <v>24</v>
      </c>
      <c r="G4450" s="11">
        <v>27</v>
      </c>
    </row>
    <row r="4451" spans="1:7" x14ac:dyDescent="0.25">
      <c r="A4451" s="11">
        <v>3013014</v>
      </c>
      <c r="B4451" s="11">
        <v>30</v>
      </c>
      <c r="C4451" s="13">
        <v>194</v>
      </c>
      <c r="D4451" s="11">
        <v>13</v>
      </c>
      <c r="E4451" s="11">
        <v>14</v>
      </c>
      <c r="F4451" s="11">
        <v>1</v>
      </c>
      <c r="G4451" s="11">
        <v>25</v>
      </c>
    </row>
    <row r="4452" spans="1:7" x14ac:dyDescent="0.25">
      <c r="A4452" s="11">
        <v>3014014</v>
      </c>
      <c r="B4452" s="11">
        <v>30</v>
      </c>
      <c r="C4452" s="13">
        <v>209</v>
      </c>
      <c r="D4452" s="11">
        <v>14</v>
      </c>
      <c r="E4452" s="11">
        <v>14</v>
      </c>
      <c r="F4452" s="11">
        <v>23</v>
      </c>
      <c r="G4452" s="11">
        <v>26</v>
      </c>
    </row>
    <row r="4453" spans="1:7" x14ac:dyDescent="0.25">
      <c r="A4453" s="11">
        <v>3015014</v>
      </c>
      <c r="B4453" s="11">
        <v>30</v>
      </c>
      <c r="C4453" s="13">
        <v>224</v>
      </c>
      <c r="D4453" s="11">
        <v>15</v>
      </c>
      <c r="E4453" s="11">
        <v>14</v>
      </c>
      <c r="F4453" s="11">
        <v>8</v>
      </c>
      <c r="G4453" s="11">
        <v>11</v>
      </c>
    </row>
    <row r="4454" spans="1:7" x14ac:dyDescent="0.25">
      <c r="A4454" s="11">
        <v>3016014</v>
      </c>
      <c r="B4454" s="11">
        <v>30</v>
      </c>
      <c r="C4454" s="13">
        <v>239</v>
      </c>
      <c r="D4454" s="11">
        <v>16</v>
      </c>
      <c r="E4454" s="11">
        <v>14</v>
      </c>
      <c r="F4454" s="11">
        <v>9</v>
      </c>
      <c r="G4454" s="11">
        <v>1</v>
      </c>
    </row>
    <row r="4455" spans="1:7" x14ac:dyDescent="0.25">
      <c r="A4455" s="11">
        <v>3017014</v>
      </c>
      <c r="B4455" s="11">
        <v>30</v>
      </c>
      <c r="C4455" s="13">
        <v>254</v>
      </c>
      <c r="D4455" s="11">
        <v>17</v>
      </c>
      <c r="E4455" s="11">
        <v>14</v>
      </c>
      <c r="F4455" s="11">
        <v>7</v>
      </c>
      <c r="G4455" s="11">
        <v>10</v>
      </c>
    </row>
    <row r="4456" spans="1:7" x14ac:dyDescent="0.25">
      <c r="A4456" s="11">
        <v>3018014</v>
      </c>
      <c r="B4456" s="11">
        <v>30</v>
      </c>
      <c r="C4456" s="13">
        <v>269</v>
      </c>
      <c r="D4456" s="11">
        <v>18</v>
      </c>
      <c r="E4456" s="11">
        <v>14</v>
      </c>
      <c r="F4456" s="11">
        <v>21</v>
      </c>
      <c r="G4456" s="11">
        <v>24</v>
      </c>
    </row>
    <row r="4457" spans="1:7" x14ac:dyDescent="0.25">
      <c r="A4457" s="11">
        <v>3019014</v>
      </c>
      <c r="B4457" s="11">
        <v>30</v>
      </c>
      <c r="C4457" s="13">
        <v>284</v>
      </c>
      <c r="D4457" s="11">
        <v>19</v>
      </c>
      <c r="E4457" s="11">
        <v>14</v>
      </c>
      <c r="F4457" s="11">
        <v>6</v>
      </c>
      <c r="G4457" s="11">
        <v>9</v>
      </c>
    </row>
    <row r="4458" spans="1:7" x14ac:dyDescent="0.25">
      <c r="A4458" s="11">
        <v>3020014</v>
      </c>
      <c r="B4458" s="11">
        <v>30</v>
      </c>
      <c r="C4458" s="13">
        <v>299</v>
      </c>
      <c r="D4458" s="11">
        <v>20</v>
      </c>
      <c r="E4458" s="11">
        <v>14</v>
      </c>
      <c r="F4458" s="11">
        <v>20</v>
      </c>
      <c r="G4458" s="11">
        <v>23</v>
      </c>
    </row>
    <row r="4459" spans="1:7" x14ac:dyDescent="0.25">
      <c r="A4459" s="11">
        <v>3021014</v>
      </c>
      <c r="B4459" s="11">
        <v>30</v>
      </c>
      <c r="C4459" s="13">
        <v>314</v>
      </c>
      <c r="D4459" s="11">
        <v>21</v>
      </c>
      <c r="E4459" s="11">
        <v>14</v>
      </c>
      <c r="F4459" s="11">
        <v>5</v>
      </c>
      <c r="G4459" s="11">
        <v>8</v>
      </c>
    </row>
    <row r="4460" spans="1:7" x14ac:dyDescent="0.25">
      <c r="A4460" s="11">
        <v>3022014</v>
      </c>
      <c r="B4460" s="11">
        <v>30</v>
      </c>
      <c r="C4460" s="13">
        <v>329</v>
      </c>
      <c r="D4460" s="11">
        <v>22</v>
      </c>
      <c r="E4460" s="11">
        <v>14</v>
      </c>
      <c r="F4460" s="11">
        <v>19</v>
      </c>
      <c r="G4460" s="11">
        <v>22</v>
      </c>
    </row>
    <row r="4461" spans="1:7" x14ac:dyDescent="0.25">
      <c r="A4461" s="11">
        <v>3023014</v>
      </c>
      <c r="B4461" s="11">
        <v>30</v>
      </c>
      <c r="C4461" s="13">
        <v>344</v>
      </c>
      <c r="D4461" s="11">
        <v>23</v>
      </c>
      <c r="E4461" s="11">
        <v>14</v>
      </c>
      <c r="F4461" s="11">
        <v>4</v>
      </c>
      <c r="G4461" s="11">
        <v>7</v>
      </c>
    </row>
    <row r="4462" spans="1:7" x14ac:dyDescent="0.25">
      <c r="A4462" s="11">
        <v>3024014</v>
      </c>
      <c r="B4462" s="11">
        <v>30</v>
      </c>
      <c r="C4462" s="13">
        <v>359</v>
      </c>
      <c r="D4462" s="11">
        <v>24</v>
      </c>
      <c r="E4462" s="11">
        <v>14</v>
      </c>
      <c r="F4462" s="11">
        <v>18</v>
      </c>
      <c r="G4462" s="11">
        <v>21</v>
      </c>
    </row>
    <row r="4463" spans="1:7" x14ac:dyDescent="0.25">
      <c r="A4463" s="11">
        <v>3025014</v>
      </c>
      <c r="B4463" s="11">
        <v>30</v>
      </c>
      <c r="C4463" s="13">
        <v>374</v>
      </c>
      <c r="D4463" s="11">
        <v>25</v>
      </c>
      <c r="E4463" s="11">
        <v>14</v>
      </c>
      <c r="F4463" s="11">
        <v>3</v>
      </c>
      <c r="G4463" s="11">
        <v>6</v>
      </c>
    </row>
    <row r="4464" spans="1:7" x14ac:dyDescent="0.25">
      <c r="A4464" s="11">
        <v>3026014</v>
      </c>
      <c r="B4464" s="11">
        <v>30</v>
      </c>
      <c r="C4464" s="13">
        <v>389</v>
      </c>
      <c r="D4464" s="11">
        <v>26</v>
      </c>
      <c r="E4464" s="11">
        <v>14</v>
      </c>
      <c r="F4464" s="11">
        <v>17</v>
      </c>
      <c r="G4464" s="11">
        <v>20</v>
      </c>
    </row>
    <row r="4465" spans="1:7" x14ac:dyDescent="0.25">
      <c r="A4465" s="11">
        <v>3027014</v>
      </c>
      <c r="B4465" s="11">
        <v>30</v>
      </c>
      <c r="C4465" s="13">
        <v>404</v>
      </c>
      <c r="D4465" s="11">
        <v>27</v>
      </c>
      <c r="E4465" s="11">
        <v>14</v>
      </c>
      <c r="F4465" s="11">
        <v>2</v>
      </c>
      <c r="G4465" s="11">
        <v>5</v>
      </c>
    </row>
    <row r="4466" spans="1:7" x14ac:dyDescent="0.25">
      <c r="A4466" s="11">
        <v>3028014</v>
      </c>
      <c r="B4466" s="11">
        <v>30</v>
      </c>
      <c r="C4466" s="13">
        <v>419</v>
      </c>
      <c r="D4466" s="11">
        <v>28</v>
      </c>
      <c r="E4466" s="11">
        <v>14</v>
      </c>
      <c r="F4466" s="11">
        <v>16</v>
      </c>
      <c r="G4466" s="11">
        <v>19</v>
      </c>
    </row>
    <row r="4467" spans="1:7" x14ac:dyDescent="0.25">
      <c r="A4467" s="11">
        <v>3029014</v>
      </c>
      <c r="B4467" s="11">
        <v>30</v>
      </c>
      <c r="C4467" s="13">
        <v>434</v>
      </c>
      <c r="D4467" s="11">
        <v>29</v>
      </c>
      <c r="E4467" s="11">
        <v>14</v>
      </c>
      <c r="F4467" s="11">
        <v>30</v>
      </c>
      <c r="G4467" s="11">
        <v>4</v>
      </c>
    </row>
    <row r="4468" spans="1:7" x14ac:dyDescent="0.25">
      <c r="A4468" s="11">
        <v>3001015</v>
      </c>
      <c r="B4468" s="11">
        <v>30</v>
      </c>
      <c r="C4468" s="13">
        <v>15</v>
      </c>
      <c r="D4468" s="11">
        <v>1</v>
      </c>
      <c r="E4468" s="11">
        <v>15</v>
      </c>
      <c r="F4468" s="11">
        <v>16</v>
      </c>
      <c r="G4468" s="11">
        <v>17</v>
      </c>
    </row>
    <row r="4469" spans="1:7" x14ac:dyDescent="0.25">
      <c r="A4469" s="11">
        <v>3002015</v>
      </c>
      <c r="B4469" s="11">
        <v>30</v>
      </c>
      <c r="C4469" s="13">
        <v>30</v>
      </c>
      <c r="D4469" s="11">
        <v>2</v>
      </c>
      <c r="E4469" s="11">
        <v>15</v>
      </c>
      <c r="F4469" s="11">
        <v>30</v>
      </c>
      <c r="G4469" s="11">
        <v>2</v>
      </c>
    </row>
    <row r="4470" spans="1:7" x14ac:dyDescent="0.25">
      <c r="A4470" s="11">
        <v>3003015</v>
      </c>
      <c r="B4470" s="11">
        <v>30</v>
      </c>
      <c r="C4470" s="13">
        <v>45</v>
      </c>
      <c r="D4470" s="11">
        <v>3</v>
      </c>
      <c r="E4470" s="11">
        <v>15</v>
      </c>
      <c r="F4470" s="11">
        <v>15</v>
      </c>
      <c r="G4470" s="11">
        <v>16</v>
      </c>
    </row>
    <row r="4471" spans="1:7" x14ac:dyDescent="0.25">
      <c r="A4471" s="11">
        <v>3004015</v>
      </c>
      <c r="B4471" s="11">
        <v>30</v>
      </c>
      <c r="C4471" s="13">
        <v>60</v>
      </c>
      <c r="D4471" s="11">
        <v>4</v>
      </c>
      <c r="E4471" s="11">
        <v>15</v>
      </c>
      <c r="F4471" s="11">
        <v>29</v>
      </c>
      <c r="G4471" s="11">
        <v>30</v>
      </c>
    </row>
    <row r="4472" spans="1:7" x14ac:dyDescent="0.25">
      <c r="A4472" s="11">
        <v>3005015</v>
      </c>
      <c r="B4472" s="11">
        <v>30</v>
      </c>
      <c r="C4472" s="13">
        <v>75</v>
      </c>
      <c r="D4472" s="11">
        <v>5</v>
      </c>
      <c r="E4472" s="11">
        <v>15</v>
      </c>
      <c r="F4472" s="11">
        <v>14</v>
      </c>
      <c r="G4472" s="11">
        <v>15</v>
      </c>
    </row>
    <row r="4473" spans="1:7" x14ac:dyDescent="0.25">
      <c r="A4473" s="11">
        <v>3006015</v>
      </c>
      <c r="B4473" s="11">
        <v>30</v>
      </c>
      <c r="C4473" s="13">
        <v>90</v>
      </c>
      <c r="D4473" s="11">
        <v>6</v>
      </c>
      <c r="E4473" s="11">
        <v>15</v>
      </c>
      <c r="F4473" s="11">
        <v>28</v>
      </c>
      <c r="G4473" s="11">
        <v>29</v>
      </c>
    </row>
    <row r="4474" spans="1:7" x14ac:dyDescent="0.25">
      <c r="A4474" s="11">
        <v>3007015</v>
      </c>
      <c r="B4474" s="11">
        <v>30</v>
      </c>
      <c r="C4474" s="13">
        <v>105</v>
      </c>
      <c r="D4474" s="11">
        <v>7</v>
      </c>
      <c r="E4474" s="11">
        <v>15</v>
      </c>
      <c r="F4474" s="11">
        <v>13</v>
      </c>
      <c r="G4474" s="11">
        <v>14</v>
      </c>
    </row>
    <row r="4475" spans="1:7" x14ac:dyDescent="0.25">
      <c r="A4475" s="11">
        <v>3008015</v>
      </c>
      <c r="B4475" s="11">
        <v>30</v>
      </c>
      <c r="C4475" s="13">
        <v>120</v>
      </c>
      <c r="D4475" s="11">
        <v>8</v>
      </c>
      <c r="E4475" s="11">
        <v>15</v>
      </c>
      <c r="F4475" s="11">
        <v>27</v>
      </c>
      <c r="G4475" s="11">
        <v>28</v>
      </c>
    </row>
    <row r="4476" spans="1:7" x14ac:dyDescent="0.25">
      <c r="A4476" s="11">
        <v>3009015</v>
      </c>
      <c r="B4476" s="11">
        <v>30</v>
      </c>
      <c r="C4476" s="13">
        <v>135</v>
      </c>
      <c r="D4476" s="11">
        <v>9</v>
      </c>
      <c r="E4476" s="11">
        <v>15</v>
      </c>
      <c r="F4476" s="11">
        <v>12</v>
      </c>
      <c r="G4476" s="11">
        <v>13</v>
      </c>
    </row>
    <row r="4477" spans="1:7" x14ac:dyDescent="0.25">
      <c r="A4477" s="11">
        <v>3010015</v>
      </c>
      <c r="B4477" s="11">
        <v>30</v>
      </c>
      <c r="C4477" s="13">
        <v>150</v>
      </c>
      <c r="D4477" s="11">
        <v>10</v>
      </c>
      <c r="E4477" s="11">
        <v>15</v>
      </c>
      <c r="F4477" s="11">
        <v>26</v>
      </c>
      <c r="G4477" s="11">
        <v>27</v>
      </c>
    </row>
    <row r="4478" spans="1:7" x14ac:dyDescent="0.25">
      <c r="A4478" s="11">
        <v>3011015</v>
      </c>
      <c r="B4478" s="11">
        <v>30</v>
      </c>
      <c r="C4478" s="13">
        <v>165</v>
      </c>
      <c r="D4478" s="11">
        <v>11</v>
      </c>
      <c r="E4478" s="11">
        <v>15</v>
      </c>
      <c r="F4478" s="11">
        <v>11</v>
      </c>
      <c r="G4478" s="11">
        <v>12</v>
      </c>
    </row>
    <row r="4479" spans="1:7" x14ac:dyDescent="0.25">
      <c r="A4479" s="11">
        <v>3012015</v>
      </c>
      <c r="B4479" s="11">
        <v>30</v>
      </c>
      <c r="C4479" s="13">
        <v>180</v>
      </c>
      <c r="D4479" s="11">
        <v>12</v>
      </c>
      <c r="E4479" s="11">
        <v>15</v>
      </c>
      <c r="F4479" s="11">
        <v>25</v>
      </c>
      <c r="G4479" s="11">
        <v>26</v>
      </c>
    </row>
    <row r="4480" spans="1:7" x14ac:dyDescent="0.25">
      <c r="A4480" s="11">
        <v>3013015</v>
      </c>
      <c r="B4480" s="11">
        <v>30</v>
      </c>
      <c r="C4480" s="13">
        <v>195</v>
      </c>
      <c r="D4480" s="11">
        <v>13</v>
      </c>
      <c r="E4480" s="11">
        <v>15</v>
      </c>
      <c r="F4480" s="11">
        <v>10</v>
      </c>
      <c r="G4480" s="11">
        <v>11</v>
      </c>
    </row>
    <row r="4481" spans="1:7" x14ac:dyDescent="0.25">
      <c r="A4481" s="11">
        <v>3014015</v>
      </c>
      <c r="B4481" s="11">
        <v>30</v>
      </c>
      <c r="C4481" s="13">
        <v>210</v>
      </c>
      <c r="D4481" s="11">
        <v>14</v>
      </c>
      <c r="E4481" s="11">
        <v>15</v>
      </c>
      <c r="F4481" s="11">
        <v>1</v>
      </c>
      <c r="G4481" s="11">
        <v>10</v>
      </c>
    </row>
    <row r="4482" spans="1:7" x14ac:dyDescent="0.25">
      <c r="A4482" s="11">
        <v>3015015</v>
      </c>
      <c r="B4482" s="11">
        <v>30</v>
      </c>
      <c r="C4482" s="13">
        <v>225</v>
      </c>
      <c r="D4482" s="11">
        <v>15</v>
      </c>
      <c r="E4482" s="11">
        <v>15</v>
      </c>
      <c r="F4482" s="11">
        <v>24</v>
      </c>
      <c r="G4482" s="11">
        <v>1</v>
      </c>
    </row>
    <row r="4483" spans="1:7" x14ac:dyDescent="0.25">
      <c r="A4483" s="11">
        <v>3016015</v>
      </c>
      <c r="B4483" s="11">
        <v>30</v>
      </c>
      <c r="C4483" s="13">
        <v>240</v>
      </c>
      <c r="D4483" s="11">
        <v>16</v>
      </c>
      <c r="E4483" s="11">
        <v>15</v>
      </c>
      <c r="F4483" s="11">
        <v>23</v>
      </c>
      <c r="G4483" s="11">
        <v>24</v>
      </c>
    </row>
    <row r="4484" spans="1:7" x14ac:dyDescent="0.25">
      <c r="A4484" s="11">
        <v>3017015</v>
      </c>
      <c r="B4484" s="11">
        <v>30</v>
      </c>
      <c r="C4484" s="13">
        <v>255</v>
      </c>
      <c r="D4484" s="11">
        <v>17</v>
      </c>
      <c r="E4484" s="11">
        <v>15</v>
      </c>
      <c r="F4484" s="11">
        <v>8</v>
      </c>
      <c r="G4484" s="11">
        <v>9</v>
      </c>
    </row>
    <row r="4485" spans="1:7" x14ac:dyDescent="0.25">
      <c r="A4485" s="11">
        <v>3018015</v>
      </c>
      <c r="B4485" s="11">
        <v>30</v>
      </c>
      <c r="C4485" s="13">
        <v>270</v>
      </c>
      <c r="D4485" s="11">
        <v>18</v>
      </c>
      <c r="E4485" s="11">
        <v>15</v>
      </c>
      <c r="F4485" s="11">
        <v>22</v>
      </c>
      <c r="G4485" s="11">
        <v>23</v>
      </c>
    </row>
    <row r="4486" spans="1:7" x14ac:dyDescent="0.25">
      <c r="A4486" s="11">
        <v>3019015</v>
      </c>
      <c r="B4486" s="11">
        <v>30</v>
      </c>
      <c r="C4486" s="13">
        <v>285</v>
      </c>
      <c r="D4486" s="11">
        <v>19</v>
      </c>
      <c r="E4486" s="11">
        <v>15</v>
      </c>
      <c r="F4486" s="11">
        <v>7</v>
      </c>
      <c r="G4486" s="11">
        <v>8</v>
      </c>
    </row>
    <row r="4487" spans="1:7" x14ac:dyDescent="0.25">
      <c r="A4487" s="11">
        <v>3020015</v>
      </c>
      <c r="B4487" s="11">
        <v>30</v>
      </c>
      <c r="C4487" s="13">
        <v>300</v>
      </c>
      <c r="D4487" s="11">
        <v>20</v>
      </c>
      <c r="E4487" s="11">
        <v>15</v>
      </c>
      <c r="F4487" s="11">
        <v>21</v>
      </c>
      <c r="G4487" s="11">
        <v>22</v>
      </c>
    </row>
    <row r="4488" spans="1:7" x14ac:dyDescent="0.25">
      <c r="A4488" s="11">
        <v>3021015</v>
      </c>
      <c r="B4488" s="11">
        <v>30</v>
      </c>
      <c r="C4488" s="13">
        <v>315</v>
      </c>
      <c r="D4488" s="11">
        <v>21</v>
      </c>
      <c r="E4488" s="11">
        <v>15</v>
      </c>
      <c r="F4488" s="11">
        <v>6</v>
      </c>
      <c r="G4488" s="11">
        <v>7</v>
      </c>
    </row>
    <row r="4489" spans="1:7" x14ac:dyDescent="0.25">
      <c r="A4489" s="11">
        <v>3022015</v>
      </c>
      <c r="B4489" s="11">
        <v>30</v>
      </c>
      <c r="C4489" s="13">
        <v>330</v>
      </c>
      <c r="D4489" s="11">
        <v>22</v>
      </c>
      <c r="E4489" s="11">
        <v>15</v>
      </c>
      <c r="F4489" s="11">
        <v>20</v>
      </c>
      <c r="G4489" s="11">
        <v>21</v>
      </c>
    </row>
    <row r="4490" spans="1:7" x14ac:dyDescent="0.25">
      <c r="A4490" s="11">
        <v>3023015</v>
      </c>
      <c r="B4490" s="11">
        <v>30</v>
      </c>
      <c r="C4490" s="13">
        <v>345</v>
      </c>
      <c r="D4490" s="11">
        <v>23</v>
      </c>
      <c r="E4490" s="11">
        <v>15</v>
      </c>
      <c r="F4490" s="11">
        <v>5</v>
      </c>
      <c r="G4490" s="11">
        <v>6</v>
      </c>
    </row>
    <row r="4491" spans="1:7" x14ac:dyDescent="0.25">
      <c r="A4491" s="11">
        <v>3024015</v>
      </c>
      <c r="B4491" s="11">
        <v>30</v>
      </c>
      <c r="C4491" s="13">
        <v>360</v>
      </c>
      <c r="D4491" s="11">
        <v>24</v>
      </c>
      <c r="E4491" s="11">
        <v>15</v>
      </c>
      <c r="F4491" s="11">
        <v>19</v>
      </c>
      <c r="G4491" s="11">
        <v>20</v>
      </c>
    </row>
    <row r="4492" spans="1:7" x14ac:dyDescent="0.25">
      <c r="A4492" s="11">
        <v>3025015</v>
      </c>
      <c r="B4492" s="11">
        <v>30</v>
      </c>
      <c r="C4492" s="13">
        <v>375</v>
      </c>
      <c r="D4492" s="11">
        <v>25</v>
      </c>
      <c r="E4492" s="11">
        <v>15</v>
      </c>
      <c r="F4492" s="11">
        <v>4</v>
      </c>
      <c r="G4492" s="11">
        <v>5</v>
      </c>
    </row>
    <row r="4493" spans="1:7" x14ac:dyDescent="0.25">
      <c r="A4493" s="11">
        <v>3026015</v>
      </c>
      <c r="B4493" s="11">
        <v>30</v>
      </c>
      <c r="C4493" s="13">
        <v>390</v>
      </c>
      <c r="D4493" s="11">
        <v>26</v>
      </c>
      <c r="E4493" s="11">
        <v>15</v>
      </c>
      <c r="F4493" s="11">
        <v>18</v>
      </c>
      <c r="G4493" s="11">
        <v>19</v>
      </c>
    </row>
    <row r="4494" spans="1:7" x14ac:dyDescent="0.25">
      <c r="A4494" s="11">
        <v>3027015</v>
      </c>
      <c r="B4494" s="11">
        <v>30</v>
      </c>
      <c r="C4494" s="13">
        <v>405</v>
      </c>
      <c r="D4494" s="11">
        <v>27</v>
      </c>
      <c r="E4494" s="11">
        <v>15</v>
      </c>
      <c r="F4494" s="11">
        <v>3</v>
      </c>
      <c r="G4494" s="11">
        <v>4</v>
      </c>
    </row>
    <row r="4495" spans="1:7" x14ac:dyDescent="0.25">
      <c r="A4495" s="11">
        <v>3028015</v>
      </c>
      <c r="B4495" s="11">
        <v>30</v>
      </c>
      <c r="C4495" s="13">
        <v>420</v>
      </c>
      <c r="D4495" s="11">
        <v>28</v>
      </c>
      <c r="E4495" s="11">
        <v>15</v>
      </c>
      <c r="F4495" s="11">
        <v>17</v>
      </c>
      <c r="G4495" s="11">
        <v>18</v>
      </c>
    </row>
    <row r="4496" spans="1:7" x14ac:dyDescent="0.25">
      <c r="A4496" s="11">
        <v>3029015</v>
      </c>
      <c r="B4496" s="11">
        <v>30</v>
      </c>
      <c r="C4496" s="13">
        <v>435</v>
      </c>
      <c r="D4496" s="11">
        <v>29</v>
      </c>
      <c r="E4496" s="11">
        <v>15</v>
      </c>
      <c r="F4496" s="11">
        <v>2</v>
      </c>
      <c r="G4496" s="11">
        <v>3</v>
      </c>
    </row>
  </sheetData>
  <autoFilter ref="B1:G4496"/>
  <sortState ref="A3:G4496">
    <sortCondition ref="B3:B4496"/>
    <sortCondition ref="E3:E4496"/>
    <sortCondition ref="D3:D4496"/>
  </sortState>
  <pageMargins left="0.78740157499999996" right="0.78740157499999996" top="0.984251969" bottom="0.984251969" header="0.4921259845" footer="0.4921259845"/>
  <pageSetup paperSize="9"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21</vt:i4>
      </vt:variant>
    </vt:vector>
  </HeadingPairs>
  <TitlesOfParts>
    <vt:vector size="31" baseType="lpstr">
      <vt:lpstr>Anleitung</vt:lpstr>
      <vt:lpstr>Teams</vt:lpstr>
      <vt:lpstr>Vorrunden-Einzelergebnisse</vt:lpstr>
      <vt:lpstr>Vorrunden-Auswertung</vt:lpstr>
      <vt:lpstr>Spielfeld-Runde-Team</vt:lpstr>
      <vt:lpstr>Vorrunde-Spielplan</vt:lpstr>
      <vt:lpstr>Finalspiel-Spielplan</vt:lpstr>
      <vt:lpstr>Finalspiel-Übersicht</vt:lpstr>
      <vt:lpstr>Gruppierungen</vt:lpstr>
      <vt:lpstr>Overview</vt:lpstr>
      <vt:lpstr>Gruppierungen!_FilterDatenbank</vt:lpstr>
      <vt:lpstr>Anleitung!Druckbereich</vt:lpstr>
      <vt:lpstr>'Finalspiel-Spielplan'!Druckbereich</vt:lpstr>
      <vt:lpstr>'Finalspiel-Übersicht'!Druckbereich</vt:lpstr>
      <vt:lpstr>'Spielfeld-Runde-Team'!Druckbereich</vt:lpstr>
      <vt:lpstr>Teams!Druckbereich</vt:lpstr>
      <vt:lpstr>'Vorrunden-Auswertung'!Druckbereich</vt:lpstr>
      <vt:lpstr>'Vorrunden-Einzelergebnisse'!Druckbereich</vt:lpstr>
      <vt:lpstr>'Vorrunde-Spielplan'!Druckbereich</vt:lpstr>
      <vt:lpstr>Anleitung!Drucktitel</vt:lpstr>
      <vt:lpstr>'Finalspiel-Spielplan'!Drucktitel</vt:lpstr>
      <vt:lpstr>'Finalspiel-Übersicht'!Drucktitel</vt:lpstr>
      <vt:lpstr>'Spielfeld-Runde-Team'!Drucktitel</vt:lpstr>
      <vt:lpstr>'Vorrunden-Auswertung'!Drucktitel</vt:lpstr>
      <vt:lpstr>'Vorrunden-Einzelergebnisse'!Drucktitel</vt:lpstr>
      <vt:lpstr>'Vorrunde-Spielplan'!Drucktitel</vt:lpstr>
      <vt:lpstr>Overview!MaxFields</vt:lpstr>
      <vt:lpstr>Overview!MaxROunds</vt:lpstr>
      <vt:lpstr>Teams</vt:lpstr>
      <vt:lpstr>TeamsCount</vt:lpstr>
      <vt:lpstr>Title</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kleine Mölkkyturniere</dc:title>
  <dc:subject>kleine Mölkkyturniere</dc:subject>
  <dc:creator/>
  <cp:lastModifiedBy/>
  <dcterms:created xsi:type="dcterms:W3CDTF">2006-09-16T00:00:00Z</dcterms:created>
  <dcterms:modified xsi:type="dcterms:W3CDTF">2014-06-19T18:23:29Z</dcterms:modified>
  <cp:contentStatus>released 2014-ß6-19</cp:contentStatus>
</cp:coreProperties>
</file>